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ekapitulace stavby" sheetId="1" r:id="rId1"/>
    <sheet name="00 - Stavební opravy kuch..." sheetId="2" r:id="rId2"/>
    <sheet name="Pokyny pro vyplnění" sheetId="3" r:id="rId3"/>
  </sheets>
  <definedNames>
    <definedName name="_xlnm._FilterDatabase" localSheetId="1" hidden="1">'00 - Stavební opravy kuch...'!$C$87:$K$303</definedName>
    <definedName name="_xlnm.Print_Area" localSheetId="1">'00 - Stavební opravy kuch...'!$C$4:$J$37,'00 - Stavební opravy kuch...'!$C$43:$J$71,'00 - Stavební opravy kuch...'!$C$77:$K$303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'00 - Stavební opravy kuch...'!$87:$87</definedName>
  </definedNames>
  <calcPr calcId="191029"/>
  <extLst/>
</workbook>
</file>

<file path=xl/sharedStrings.xml><?xml version="1.0" encoding="utf-8"?>
<sst xmlns="http://schemas.openxmlformats.org/spreadsheetml/2006/main" count="2807" uniqueCount="756">
  <si>
    <t>Export Komplet</t>
  </si>
  <si>
    <t>VZ</t>
  </si>
  <si>
    <t>2.0</t>
  </si>
  <si>
    <t>ZAMOK</t>
  </si>
  <si>
    <t>False</t>
  </si>
  <si>
    <t>{35475c74-a7a5-4c02-bab3-f410a53d3c56}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</si>
  <si>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</si>
  <si>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</si>
  <si>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</si>
  <si>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</si>
  <si>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</si>
  <si>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</si>
  <si>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</si>
  <si>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</si>
  <si>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</si>
  <si>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</si>
  <si>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</si>
  <si>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opravy kuchyně I. ZŠ Sokolov - podlaha</t>
  </si>
  <si>
    <t>KSO:</t>
  </si>
  <si>
    <t/>
  </si>
  <si>
    <t>CC-CZ:</t>
  </si>
  <si>
    <t>Místo:</t>
  </si>
  <si>
    <t>Sokolov, Pionýrů 1614</t>
  </si>
  <si>
    <t>Datum:</t>
  </si>
  <si>
    <t>4. 3. 2022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</si>
  <si>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</si>
  <si>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</si>
  <si>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</si>
  <si>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</si>
  <si>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</si>
  <si>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</si>
  <si>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</si>
  <si>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</si>
  <si>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</si>
  <si>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</si>
  <si>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</si>
  <si>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</si>
  <si>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</si>
  <si>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</si>
  <si>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</si>
  <si>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</si>
  <si>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</si>
  <si>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</si>
  <si>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</si>
  <si>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</si>
  <si>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</si>
  <si>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</si>
  <si>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</si>
  <si>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</si>
  <si>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</si>
  <si>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</si>
  <si>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</si>
  <si>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</si>
  <si>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</si>
  <si>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</si>
  <si>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</si>
  <si>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</si>
  <si>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</si>
  <si>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</si>
  <si>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</si>
  <si>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</si>
  <si>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</si>
  <si>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</si>
  <si>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</si>
  <si>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</si>
  <si>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</si>
  <si>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</si>
  <si>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</si>
  <si>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</si>
  <si>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</si>
  <si>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</si>
  <si>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</si>
  <si>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</si>
  <si>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</si>
  <si>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</si>
  <si>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</si>
  <si>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</si>
  <si>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</si>
  <si>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</si>
  <si>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</si>
  <si>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</si>
  <si>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</si>
  <si>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</si>
  <si>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</si>
  <si>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</si>
  <si>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</si>
  <si>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</si>
  <si>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</si>
  <si>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</si>
  <si>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</si>
  <si>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</si>
  <si>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</si>
  <si>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</si>
  <si>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</si>
  <si>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</si>
  <si>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766 - Konstrukce truhlářské</t>
  </si>
  <si>
    <t xml:space="preserve">    771 - Podlahy z dlaždic</t>
  </si>
  <si>
    <t xml:space="preserve">    781 - Dokončovací práce - obklady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</si>
  <si>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</si>
  <si>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</si>
  <si>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</si>
  <si>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</si>
  <si>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</si>
  <si>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</si>
  <si>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</si>
  <si>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</si>
  <si>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</si>
  <si>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</si>
  <si>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</si>
  <si>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</si>
  <si>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</si>
  <si>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</si>
  <si>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</si>
  <si>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</si>
  <si>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</si>
  <si>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</si>
  <si>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</si>
  <si>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</si>
  <si>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</si>
  <si>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Vykopávka v uzavřených prostorech ručně v hornině třídy těžitelnosti I skupiny 1 až 3</t>
  </si>
  <si>
    <t>m3</t>
  </si>
  <si>
    <t>CS ÚRS 2022 01</t>
  </si>
  <si>
    <t>4</t>
  </si>
  <si>
    <t>1872186003</t>
  </si>
  <si>
    <t>Online PSC</t>
  </si>
  <si>
    <t>https://podminky.urs.cz/item/CS_URS_2022_01/139751101</t>
  </si>
  <si>
    <t>VV</t>
  </si>
  <si>
    <t>Rýha pro kanalizaci vč. venkovní části k lapolu - odhad hloubky</t>
  </si>
  <si>
    <t>(13,4+5,85+5,85+5+2+3+4+2)*(0,6*1,3)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</si>
  <si>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</si>
  <si>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</si>
  <si>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-907178677</t>
  </si>
  <si>
    <t>https://podminky.urs.cz/item/CS_URS_2022_01/162211311</t>
  </si>
  <si>
    <t>32,058-18,495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</si>
  <si>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</si>
  <si>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</si>
  <si>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</si>
  <si>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-151421959</t>
  </si>
  <si>
    <t>https://podminky.urs.cz/item/CS_URS_2022_01/162211319</t>
  </si>
  <si>
    <t>13,563*2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</si>
  <si>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</si>
  <si>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</si>
  <si>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-469965118</t>
  </si>
  <si>
    <t>https://podminky.urs.cz/item/CS_URS_2022_01/162751114</t>
  </si>
  <si>
    <t>5</t>
  </si>
  <si>
    <t>171251201</t>
  </si>
  <si>
    <t>Uložení sypaniny na skládky nebo meziskládky bez hutnění s upravením uložené sypaniny do předepsaného tvaru</t>
  </si>
  <si>
    <t>1236533884</t>
  </si>
  <si>
    <t>https://podminky.urs.cz/item/CS_URS_2022_01/171251201</t>
  </si>
  <si>
    <t>6</t>
  </si>
  <si>
    <t>171201221</t>
  </si>
  <si>
    <t>Poplatek za uložení stavebního odpadu na skládce (skládkovné) zeminy a kamení zatříděného do Katalogu odpadů pod kódem 17 05 04</t>
  </si>
  <si>
    <t>t</t>
  </si>
  <si>
    <t>1927722671</t>
  </si>
  <si>
    <t>https://podminky.urs.cz/item/CS_URS_2022_01/171201221</t>
  </si>
  <si>
    <t>13,563*1,8</t>
  </si>
  <si>
    <t>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</si>
  <si>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</si>
  <si>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</si>
  <si>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-1869715684</t>
  </si>
  <si>
    <t>https://podminky.urs.cz/item/CS_URS_2022_01/175111101</t>
  </si>
  <si>
    <t>(13,4+5,85+5,85+5+2+3+4+2)*(0,6*0,45)</t>
  </si>
  <si>
    <t>8</t>
  </si>
  <si>
    <t>M</t>
  </si>
  <si>
    <t>58341341</t>
  </si>
  <si>
    <t>kamenivo drcené drobné frakce 0/4</t>
  </si>
  <si>
    <t>106213371</t>
  </si>
  <si>
    <t>11,097*2 'Přepočtené koeficientem množství</t>
  </si>
  <si>
    <t>9</t>
  </si>
  <si>
    <t>174111102</t>
  </si>
  <si>
    <t>Zásyp sypaninou z jakékoliv horniny ručně s uložením výkopku ve vrstvách se zhutněním v uzavřených prostorách s urovnáním povrchu zásypu</t>
  </si>
  <si>
    <t>1657059800</t>
  </si>
  <si>
    <t>https://podminky.urs.cz/item/CS_URS_2022_01/174111102</t>
  </si>
  <si>
    <t>(13,4+5,85+5,85+5+2+3+4+2)*(0,6*0,75)</t>
  </si>
  <si>
    <t>Vodorovné konstrukce</t>
  </si>
  <si>
    <t>10</t>
  </si>
  <si>
    <t>451572111</t>
  </si>
  <si>
    <t>Lože pod potrubí, stoky a drobné objekty v otevřeném výkopu z kameniva drobného těženého 0 až 4 mm</t>
  </si>
  <si>
    <t>1084750207</t>
  </si>
  <si>
    <t>https://podminky.urs.cz/item/CS_URS_2022_01/451572111</t>
  </si>
  <si>
    <t>(13,4+5,85+5,85+5+2+3+4+2)*(0,6*0,1)</t>
  </si>
  <si>
    <t>Úpravy povrchů, podlahy a osazování výplní</t>
  </si>
  <si>
    <t>11</t>
  </si>
  <si>
    <t>612135001</t>
  </si>
  <si>
    <t>Vyrovnání nerovností podkladu vnitřních omítaných ploch maltou, tloušťky do 10 mm vápenocementovou stěn</t>
  </si>
  <si>
    <t>m2</t>
  </si>
  <si>
    <t>1285899803</t>
  </si>
  <si>
    <t>https://podminky.urs.cz/item/CS_URS_2022_01/612135001</t>
  </si>
  <si>
    <t>Pod hydroizolaci na stěnách</t>
  </si>
  <si>
    <t>12,953</t>
  </si>
  <si>
    <t>12</t>
  </si>
  <si>
    <t>631312141</t>
  </si>
  <si>
    <t>Doplnění dosavadních mazanin prostým betonem s dodáním hmot, bez potěru, plochy jednotlivě rýh v dosavadních mazaninách</t>
  </si>
  <si>
    <t>618571280</t>
  </si>
  <si>
    <t>https://podminky.urs.cz/item/CS_URS_2022_01/631312141</t>
  </si>
  <si>
    <t>Základová deska - rýha pro kanalizaci - odhad tloušťky</t>
  </si>
  <si>
    <t>(13,4+5,85+5,85+5+2+3+4)*(0,8*0,15)</t>
  </si>
  <si>
    <t>13</t>
  </si>
  <si>
    <t>631311135</t>
  </si>
  <si>
    <t>Mazanina z betonu prostého bez zvýšených nároků na prostředí tl. přes 120 do 240 mm tř. C 20/25</t>
  </si>
  <si>
    <t>-2032434775</t>
  </si>
  <si>
    <t>https://podminky.urs.cz/item/CS_URS_2022_01/631311135</t>
  </si>
  <si>
    <t>Vrchní mazanina - odhad tloušťky</t>
  </si>
  <si>
    <t>(2,2+29,92+48,78+38,9+4,15+11,87)*0,15</t>
  </si>
  <si>
    <t>14</t>
  </si>
  <si>
    <t>631319013</t>
  </si>
  <si>
    <t>Příplatek k cenám mazanin za úpravu povrchu mazaniny přehlazením, mazanina tl. přes 120 do 240 mm</t>
  </si>
  <si>
    <t>990741959</t>
  </si>
  <si>
    <t>https://podminky.urs.cz/item/CS_URS_2022_01/631319013</t>
  </si>
  <si>
    <t>631319175</t>
  </si>
  <si>
    <t>Příplatek k cenám mazanin za stržení povrchu spodní vrstvy mazaniny latí před vložením výztuže nebo pletiva pro tl. obou vrstev mazaniny přes 120 do 240 mm</t>
  </si>
  <si>
    <t>-1916831312</t>
  </si>
  <si>
    <t>https://podminky.urs.cz/item/CS_URS_2022_01/631319175</t>
  </si>
  <si>
    <t>16</t>
  </si>
  <si>
    <t>006-x1</t>
  </si>
  <si>
    <t>Příplatek za spádování podlah ke vpustím</t>
  </si>
  <si>
    <t>-1147604414</t>
  </si>
  <si>
    <t>17</t>
  </si>
  <si>
    <t>631362021</t>
  </si>
  <si>
    <t>Výztuž mazanin ze svařovaných sítí z drátů typu KARI</t>
  </si>
  <si>
    <t>-113214502</t>
  </si>
  <si>
    <t>https://podminky.urs.cz/item/CS_URS_2022_01/631362021</t>
  </si>
  <si>
    <t>Kari 8x100x100mm</t>
  </si>
  <si>
    <t>Vrchní mazanina</t>
  </si>
  <si>
    <t>(((2,2+29,92+48,78+38,9+4,15+11,87)*7,9)*1,3)/1000</t>
  </si>
  <si>
    <t>Základová deska - rýha pro kanalizaci</t>
  </si>
  <si>
    <t>((((13,4+5,85+5,85+5+2+3+4)*0,8)*7,9)*1,3)/1000</t>
  </si>
  <si>
    <t>Součet</t>
  </si>
  <si>
    <t>18</t>
  </si>
  <si>
    <t>006-x2</t>
  </si>
  <si>
    <t>D+M+PH Podlahové dilatace v prostoru</t>
  </si>
  <si>
    <t>soubor</t>
  </si>
  <si>
    <t>-6547935</t>
  </si>
  <si>
    <t>19</t>
  </si>
  <si>
    <t>634112115</t>
  </si>
  <si>
    <t>Obvodová dilatace mezi stěnou a mazaninou nebo potěrem podlahovým páskem z pěnového PE tl. do 10 mm, výšky 150 mm</t>
  </si>
  <si>
    <t>m</t>
  </si>
  <si>
    <t>2134669045</t>
  </si>
  <si>
    <t>https://podminky.urs.cz/item/CS_URS_2022_01/634112115</t>
  </si>
  <si>
    <t>1,4+1,4+1,5+1,5-1+0,1+0,1+1,6+1,5-1+10,3+13-0,9+0,15+0,15+0,5+0,5+2,6+0,05+0,05+2,25+0,15-0,9+0,15+7,55-0,9+0,05+0,05-0,9-0,7+0,05+0,1</t>
  </si>
  <si>
    <t>11,3+0,5+0,5-0,7-0,9-0,9-0,9+6,18+6,29-1,45+0,45+2,5-0,9+3,4+2,75+1,25+1,25+0,5+0,5+4,03+4,03+3,3+3,3-0,9+0,35+0,35</t>
  </si>
  <si>
    <t>Ostatní konstrukce a práce, bourání</t>
  </si>
  <si>
    <t>20</t>
  </si>
  <si>
    <t>009-x2</t>
  </si>
  <si>
    <t>Odpojení zařízení kuchyně, vystěhování, zpětné nastěhování po dokončení prací, odzkoušení, revize</t>
  </si>
  <si>
    <t>1272241720</t>
  </si>
  <si>
    <t>965081213</t>
  </si>
  <si>
    <t>Bourání podlah z dlaždic bez podkladního lože nebo mazaniny, s jakoukoliv výplní spár keramických nebo xylolitových tl. do 10 mm, plochy přes 1 m2</t>
  </si>
  <si>
    <t>1044980046</t>
  </si>
  <si>
    <t>https://podminky.urs.cz/item/CS_URS_2022_01/965081213</t>
  </si>
  <si>
    <t>2,2+29,92+48,78+38,9+4,15+11,87</t>
  </si>
  <si>
    <t>22</t>
  </si>
  <si>
    <t>965081611</t>
  </si>
  <si>
    <t>Odsekání soklíků včetně otlučení podkladní omítky až na zdivo rovných</t>
  </si>
  <si>
    <t>2054628066</t>
  </si>
  <si>
    <t>https://podminky.urs.cz/item/CS_URS_2022_01/965081611</t>
  </si>
  <si>
    <t>1,5+1,4+4,03+4,03+3,3+3,3-0,9+0,35+0,35</t>
  </si>
  <si>
    <t>23</t>
  </si>
  <si>
    <t>977312113</t>
  </si>
  <si>
    <t>Řezání stávajících betonových mazanin s vyztužením hloubky přes 100 do 150 mm</t>
  </si>
  <si>
    <t>-737314972</t>
  </si>
  <si>
    <t>https://podminky.urs.cz/item/CS_URS_2022_01/977312113</t>
  </si>
  <si>
    <t>Rýha v základové desce pro kanalizaci</t>
  </si>
  <si>
    <t>Odhad hloubky</t>
  </si>
  <si>
    <t>13,4+13,4+0,8+5,85+5,85+0,8+5,85+5,85+0,8+5+5+0,8+2+2+0,8+3+3+0,8+4+4+0,8</t>
  </si>
  <si>
    <t>24</t>
  </si>
  <si>
    <t>965042241</t>
  </si>
  <si>
    <t>Bourání mazanin betonových nebo z litého asfaltu tl. přes 100 mm, plochy přes 4 m2</t>
  </si>
  <si>
    <t>-314646333</t>
  </si>
  <si>
    <t>https://podminky.urs.cz/item/CS_URS_2022_01/965042241</t>
  </si>
  <si>
    <t>25</t>
  </si>
  <si>
    <t>965049112</t>
  </si>
  <si>
    <t>Bourání mazanin Příplatek k cenám za bourání mazanin betonových se svařovanou sítí, tl. přes 100 mm</t>
  </si>
  <si>
    <t>1976226918</t>
  </si>
  <si>
    <t>https://podminky.urs.cz/item/CS_URS_2022_01/965049112</t>
  </si>
  <si>
    <t>26</t>
  </si>
  <si>
    <t>009-x1</t>
  </si>
  <si>
    <t>Vybourání betonového prahu vel. cca. 900x100x100mm vč. likvidace - místnost s plynoměrem</t>
  </si>
  <si>
    <t>kus</t>
  </si>
  <si>
    <t>-1862951961</t>
  </si>
  <si>
    <t>27</t>
  </si>
  <si>
    <t>978059541</t>
  </si>
  <si>
    <t>Odsekání obkladů stěn včetně otlučení podkladní omítky až na zdivo z obkládaček vnitřních, z jakýchkoliv materiálů, plochy přes 1 m2</t>
  </si>
  <si>
    <t>-1097324237</t>
  </si>
  <si>
    <t>https://podminky.urs.cz/item/CS_URS_2022_01/978059541</t>
  </si>
  <si>
    <t>1 řada obkladů nad podlahou</t>
  </si>
  <si>
    <t>(86,53-17,36)*0,15</t>
  </si>
  <si>
    <t>28</t>
  </si>
  <si>
    <t>952901111</t>
  </si>
  <si>
    <t>Vyčištění budov nebo objektů před předáním do užívání budov bytové nebo občanské výstavby, světlé výšky podlaží do 4 m</t>
  </si>
  <si>
    <t>-4897487</t>
  </si>
  <si>
    <t>https://podminky.urs.cz/item/CS_URS_2022_01/952901111</t>
  </si>
  <si>
    <t>997</t>
  </si>
  <si>
    <t>Přesun sutě</t>
  </si>
  <si>
    <t>29</t>
  </si>
  <si>
    <t>997013211</t>
  </si>
  <si>
    <t>Vnitrostaveništní doprava suti a vybouraných hmot vodorovně do 50 m svisle ručně pro budovy a haly výšky do 6 m</t>
  </si>
  <si>
    <t>-2083463134</t>
  </si>
  <si>
    <t>https://podminky.urs.cz/item/CS_URS_2022_01/997013211</t>
  </si>
  <si>
    <t>30</t>
  </si>
  <si>
    <t>997002611</t>
  </si>
  <si>
    <t>Nakládání suti a vybouraných hmot na dopravní prostředek pro vodorovné přemístění</t>
  </si>
  <si>
    <t>-246570219</t>
  </si>
  <si>
    <t>https://podminky.urs.cz/item/CS_URS_2022_01/997002611</t>
  </si>
  <si>
    <t>31</t>
  </si>
  <si>
    <t>997013501</t>
  </si>
  <si>
    <t>Odvoz suti a vybouraných hmot na skládku nebo meziskládku se složením, na vzdálenost do 1 km</t>
  </si>
  <si>
    <t>-332873284</t>
  </si>
  <si>
    <t>https://podminky.urs.cz/item/CS_URS_2022_01/997013501</t>
  </si>
  <si>
    <t>32</t>
  </si>
  <si>
    <t>997013509</t>
  </si>
  <si>
    <t>Odvoz suti a vybouraných hmot na skládku nebo meziskládku se složením, na vzdálenost Příplatek k ceně za každý další i započatý 1 km přes 1 km</t>
  </si>
  <si>
    <t>-1320978957</t>
  </si>
  <si>
    <t>https://podminky.urs.cz/item/CS_URS_2022_01/997013509</t>
  </si>
  <si>
    <t>61,897*6</t>
  </si>
  <si>
    <t>33</t>
  </si>
  <si>
    <t>997013602</t>
  </si>
  <si>
    <t>Poplatek za uložení stavebního odpadu na skládce (skládkovné) z armovaného betonu zatříděného do Katalogu odpadů pod kódem 17 01 01</t>
  </si>
  <si>
    <t>529422550</t>
  </si>
  <si>
    <t>https://podminky.urs.cz/item/CS_URS_2022_01/997013602</t>
  </si>
  <si>
    <t>34</t>
  </si>
  <si>
    <t>997013607</t>
  </si>
  <si>
    <t>Poplatek za uložení stavebního odpadu na skládce (skládkovné) z tašek a keramických výrobků zatříděného do Katalogu odpadů pod kódem 17 01 03</t>
  </si>
  <si>
    <t>-1242115010</t>
  </si>
  <si>
    <t>https://podminky.urs.cz/item/CS_URS_2022_01/997013607</t>
  </si>
  <si>
    <t>35</t>
  </si>
  <si>
    <t>997013631</t>
  </si>
  <si>
    <t>Poplatek za uložení stavebního odpadu na skládce (skládkovné) směsného stavebního a demoličního zatříděného do Katalogu odpadů pod kódem 17 09 04</t>
  </si>
  <si>
    <t>-57969023</t>
  </si>
  <si>
    <t>https://podminky.urs.cz/item/CS_URS_2022_01/997013631</t>
  </si>
  <si>
    <t>998</t>
  </si>
  <si>
    <t>Přesun hmot</t>
  </si>
  <si>
    <t>36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</si>
  <si>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</si>
  <si>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</si>
  <si>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-314826939</t>
  </si>
  <si>
    <t>https://podminky.urs.cz/item/CS_URS_2022_01/998018001</t>
  </si>
  <si>
    <t>PSV</t>
  </si>
  <si>
    <t>Práce a dodávky PSV</t>
  </si>
  <si>
    <t>711</t>
  </si>
  <si>
    <t>Izolace proti vodě, vlhkosti a plynům</t>
  </si>
  <si>
    <t>37</t>
  </si>
  <si>
    <t>711-x1</t>
  </si>
  <si>
    <t>Očištění podkladu pod asfaltovou penetraci</t>
  </si>
  <si>
    <t>-2108773700</t>
  </si>
  <si>
    <t>38</t>
  </si>
  <si>
    <t>711111001</t>
  </si>
  <si>
    <t>Provedení izolace proti zemní vlhkosti natěradly a tmely za studena na ploše vodorovné V nátěrem penetračním</t>
  </si>
  <si>
    <t>6401723</t>
  </si>
  <si>
    <t>https://podminky.urs.cz/item/CS_URS_2022_01/711111001</t>
  </si>
  <si>
    <t>39</t>
  </si>
  <si>
    <t>11163150</t>
  </si>
  <si>
    <t>lak penetrační asfaltový</t>
  </si>
  <si>
    <t>-1811156938</t>
  </si>
  <si>
    <t>135,82*0,00033 'Přepočtené koeficientem množství</t>
  </si>
  <si>
    <t>40</t>
  </si>
  <si>
    <t>711141559</t>
  </si>
  <si>
    <t>Provedení izolace proti zemní vlhkosti pásy přitavením NAIP na ploše vodorovné V</t>
  </si>
  <si>
    <t>773199045</t>
  </si>
  <si>
    <t>https://podminky.urs.cz/item/CS_URS_2022_01/711141559</t>
  </si>
  <si>
    <t>41</t>
  </si>
  <si>
    <t>62855001</t>
  </si>
  <si>
    <t>pás asfaltový natavitelný modifikovaný SBS tl 4,0mm s vložkou z polyesterové rohože a spalitelnou PE fólií nebo jemnozrnným minerálním posypem na horním povrchu</t>
  </si>
  <si>
    <t>1623142019</t>
  </si>
  <si>
    <t>135,82*1,2 'Přepočtené koeficientem množství</t>
  </si>
  <si>
    <t>42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</si>
  <si>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</si>
  <si>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</si>
  <si>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</si>
  <si>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2130967865</t>
  </si>
  <si>
    <t>https://podminky.urs.cz/item/CS_URS_2022_01/998711201</t>
  </si>
  <si>
    <t>721</t>
  </si>
  <si>
    <t>Zdravotechnika - vnitřní kanalizace</t>
  </si>
  <si>
    <t>43</t>
  </si>
  <si>
    <t>721-x1</t>
  </si>
  <si>
    <t>Demontáž a zaslepení stávajících rozvodů pod podlahou vč. likvidace</t>
  </si>
  <si>
    <t>841880580</t>
  </si>
  <si>
    <t>44</t>
  </si>
  <si>
    <t>721173401</t>
  </si>
  <si>
    <t>Potrubí z trub PVC SN4 svodné (ležaté) DN 110</t>
  </si>
  <si>
    <t>-1309701496</t>
  </si>
  <si>
    <t>https://podminky.urs.cz/item/CS_URS_2022_01/721173401</t>
  </si>
  <si>
    <t>45</t>
  </si>
  <si>
    <t>721173402</t>
  </si>
  <si>
    <t>Potrubí z trub PVC SN4 svodné (ležaté) DN 125</t>
  </si>
  <si>
    <t>1312567447</t>
  </si>
  <si>
    <t>https://podminky.urs.cz/item/CS_URS_2022_01/721173402</t>
  </si>
  <si>
    <t>46</t>
  </si>
  <si>
    <t>721173403</t>
  </si>
  <si>
    <t>Potrubí z trub PVC SN4 svodné (ležaté) DN 160</t>
  </si>
  <si>
    <t>484241916</t>
  </si>
  <si>
    <t>https://podminky.urs.cz/item/CS_URS_2022_01/721173403</t>
  </si>
  <si>
    <t>47</t>
  </si>
  <si>
    <t>721211422/R</t>
  </si>
  <si>
    <t>Podlahové vpusti se svislým odtokem DN 50/75/110 mřížka nerez 138x138 s izolační soupravou</t>
  </si>
  <si>
    <t>-166783084</t>
  </si>
  <si>
    <t>48</t>
  </si>
  <si>
    <t>721-x2</t>
  </si>
  <si>
    <t>Dopojení zařizovacích předmětů a lapolu na novou ležatou kanalizaci</t>
  </si>
  <si>
    <t>6226968</t>
  </si>
  <si>
    <t>49</t>
  </si>
  <si>
    <t>721290111</t>
  </si>
  <si>
    <t>Zkouška těsnosti kanalizace v objektech vodou do DN 125</t>
  </si>
  <si>
    <t>498247067</t>
  </si>
  <si>
    <t>https://podminky.urs.cz/item/CS_URS_2022_01/721290111</t>
  </si>
  <si>
    <t>50</t>
  </si>
  <si>
    <t>721290112</t>
  </si>
  <si>
    <t>Zkouška těsnosti kanalizace v objektech vodou DN 150 nebo DN 200</t>
  </si>
  <si>
    <t>1486761927</t>
  </si>
  <si>
    <t>https://podminky.urs.cz/item/CS_URS_2022_01/721290112</t>
  </si>
  <si>
    <t>51</t>
  </si>
  <si>
    <t>998721201</t>
  </si>
  <si>
    <t>Přesun hmot pro vnitřní kanalizace stanovený procentní sazbou (%) z ceny vodorovná dopravní vzdálenost do 50 m v objektech výšky do 6 m</t>
  </si>
  <si>
    <t>1006939895</t>
  </si>
  <si>
    <t>https://podminky.urs.cz/item/CS_URS_2022_01/998721201</t>
  </si>
  <si>
    <t>766</t>
  </si>
  <si>
    <t>Konstrukce truhlářské</t>
  </si>
  <si>
    <t>52</t>
  </si>
  <si>
    <t>766491851</t>
  </si>
  <si>
    <t>Demontáž ostatních truhlářských konstrukcí prahů dveří jednokřídlových</t>
  </si>
  <si>
    <t>-327701192</t>
  </si>
  <si>
    <t>https://podminky.urs.cz/item/CS_URS_2022_01/766491851</t>
  </si>
  <si>
    <t>53</t>
  </si>
  <si>
    <t>766491853</t>
  </si>
  <si>
    <t>Demontáž ostatních truhlářských konstrukcí prahů dveří dvoukřídlových</t>
  </si>
  <si>
    <t>1290876050</t>
  </si>
  <si>
    <t>https://podminky.urs.cz/item/CS_URS_2022_01/766491853</t>
  </si>
  <si>
    <t>54</t>
  </si>
  <si>
    <t>766691914</t>
  </si>
  <si>
    <t>Ostatní práce vyvěšení nebo zavěšení křídel s případným uložením a opětovným zavěšením po provedení stavebních změn dřevěných dveřních, plochy do 2 m2</t>
  </si>
  <si>
    <t>-1703332137</t>
  </si>
  <si>
    <t>https://podminky.urs.cz/item/CS_URS_2022_01/766691914</t>
  </si>
  <si>
    <t>Vyvěšení</t>
  </si>
  <si>
    <t>Zpětné zavěšení</t>
  </si>
  <si>
    <t>55</t>
  </si>
  <si>
    <t>766660002</t>
  </si>
  <si>
    <t>Montáž dveřních křídel dřevěných nebo plastových otevíravých do ocelové zárubně povrchově upravených jednokřídlových, šířky přes 800 mm</t>
  </si>
  <si>
    <t>1677468151</t>
  </si>
  <si>
    <t>https://podminky.urs.cz/item/CS_URS_2022_01/766660002</t>
  </si>
  <si>
    <t>Dveře k plynoměru</t>
  </si>
  <si>
    <t>56</t>
  </si>
  <si>
    <t>MSN.0027537.URS</t>
  </si>
  <si>
    <t>dveře interiérové jednokřídlé plné, DTD, HPL laminát, bílé plné, 90x197</t>
  </si>
  <si>
    <t>1029352073</t>
  </si>
  <si>
    <t>57</t>
  </si>
  <si>
    <t>766660729</t>
  </si>
  <si>
    <t>Montáž dveřních doplňků dveřního kování interiérového štítku s klikou</t>
  </si>
  <si>
    <t>-1360686209</t>
  </si>
  <si>
    <t>https://podminky.urs.cz/item/CS_URS_2022_01/766660729</t>
  </si>
  <si>
    <t>58</t>
  </si>
  <si>
    <t>54914622</t>
  </si>
  <si>
    <t>kování dveřní klika/klika - výběr dle investora</t>
  </si>
  <si>
    <t>-500113826</t>
  </si>
  <si>
    <t>59</t>
  </si>
  <si>
    <t>766695212</t>
  </si>
  <si>
    <t>Montáž ostatních truhlářských konstrukcí prahů dveří jednokřídlových, šířky do 100 mm</t>
  </si>
  <si>
    <t>-233262555</t>
  </si>
  <si>
    <t>https://podminky.urs.cz/item/CS_URS_2022_01/766695212</t>
  </si>
  <si>
    <t>60</t>
  </si>
  <si>
    <t>61187156</t>
  </si>
  <si>
    <t>práh dveřní dřevěný dubový tl 20mm dl 820mm š 100mm</t>
  </si>
  <si>
    <t>-112906810</t>
  </si>
  <si>
    <t>61</t>
  </si>
  <si>
    <t>766695232</t>
  </si>
  <si>
    <t>Montáž ostatních truhlářských konstrukcí prahů dveří dvoukřídlových, šířky do 100 mm</t>
  </si>
  <si>
    <t>698963621</t>
  </si>
  <si>
    <t>https://podminky.urs.cz/item/CS_URS_2022_01/766695232</t>
  </si>
  <si>
    <t>62</t>
  </si>
  <si>
    <t>61187216</t>
  </si>
  <si>
    <t>práh dveřní dřevěný dubový tl 20mm dl 1270mm š 100mm</t>
  </si>
  <si>
    <t>1856296293</t>
  </si>
  <si>
    <t>63</t>
  </si>
  <si>
    <t>998766201</t>
  </si>
  <si>
    <t>Přesun hmot pro konstrukce truhlářské stanovený procentní sazbou (%) z ceny vodorovná dopravní vzdálenost do 50 m v objektech výšky do 6 m</t>
  </si>
  <si>
    <t>1232462396</t>
  </si>
  <si>
    <t>https://podminky.urs.cz/item/CS_URS_2022_01/998766201</t>
  </si>
  <si>
    <t>771</t>
  </si>
  <si>
    <t>Podlahy z dlaždic</t>
  </si>
  <si>
    <t>64</t>
  </si>
  <si>
    <t>771121011</t>
  </si>
  <si>
    <t>Příprava podkladu před provedením dlažby nátěr penetrační na podlahu</t>
  </si>
  <si>
    <t>946045554</t>
  </si>
  <si>
    <t>https://podminky.urs.cz/item/CS_URS_2022_01/771121011</t>
  </si>
  <si>
    <t>65</t>
  </si>
  <si>
    <t>771591112</t>
  </si>
  <si>
    <t>Izolace podlahy pod dlažbu nátěrem nebo stěrkou ve dvou vrstvách</t>
  </si>
  <si>
    <t>372006059</t>
  </si>
  <si>
    <t>https://podminky.urs.cz/item/CS_URS_2022_01/771591112</t>
  </si>
  <si>
    <t>66</t>
  </si>
  <si>
    <t>771591241</t>
  </si>
  <si>
    <t>Izolace podlahy pod dlažbu těsnícími izolačními pásy vnitřní kout</t>
  </si>
  <si>
    <t>436994903</t>
  </si>
  <si>
    <t>https://podminky.urs.cz/item/CS_URS_2022_01/771591241</t>
  </si>
  <si>
    <t>67</t>
  </si>
  <si>
    <t>771591242</t>
  </si>
  <si>
    <t>Izolace podlahy pod dlažbu těsnícími izolačními pásy vnější roh</t>
  </si>
  <si>
    <t>-1140605051</t>
  </si>
  <si>
    <t>https://podminky.urs.cz/item/CS_URS_2022_01/771591242</t>
  </si>
  <si>
    <t>68</t>
  </si>
  <si>
    <t>771591264</t>
  </si>
  <si>
    <t>Izolace podlahy pod dlažbu těsnícími izolačními pásy mezi podlahou a stěnu</t>
  </si>
  <si>
    <t>67343100</t>
  </si>
  <si>
    <t>https://podminky.urs.cz/item/CS_URS_2022_01/771591264</t>
  </si>
  <si>
    <t>69</t>
  </si>
  <si>
    <t>771574263</t>
  </si>
  <si>
    <t>Montáž podlah z dlaždic keramických lepených flexibilním lepidlem maloformátových pro vysoké mechanické zatížení protiskluzných nebo reliéfních (bezbariérových) přes 9 do 12 ks/m2</t>
  </si>
  <si>
    <t>-921624634</t>
  </si>
  <si>
    <t>https://podminky.urs.cz/item/CS_URS_2022_01/771574263</t>
  </si>
  <si>
    <t>70</t>
  </si>
  <si>
    <t>59761409/R</t>
  </si>
  <si>
    <t>dlažba keramická slinutá protiskluzná do interiéru i exteriéru pro vysoké mechanické namáhání přes 9 do 12ks/m2, protiskluznost R11, rektifikovaná</t>
  </si>
  <si>
    <t>-1741018476</t>
  </si>
  <si>
    <t>135,82*1,1 'Přepočtené koeficientem množství</t>
  </si>
  <si>
    <t>71</t>
  </si>
  <si>
    <t>771474112</t>
  </si>
  <si>
    <t>Montáž soklů z dlaždic keramických lepených flexibilním lepidlem rovných, výšky přes 65 do 90 mm</t>
  </si>
  <si>
    <t>-40575108</t>
  </si>
  <si>
    <t>https://podminky.urs.cz/item/CS_URS_2022_01/771474112</t>
  </si>
  <si>
    <t>72</t>
  </si>
  <si>
    <t>59761275</t>
  </si>
  <si>
    <t>sokl-dlažba keramická slinutá hladká do interiéru i exteriéru 330x80mm</t>
  </si>
  <si>
    <t>-235215883</t>
  </si>
  <si>
    <t>17,36*3,333</t>
  </si>
  <si>
    <t>57,861*1,1 'Přepočtené koeficientem množství</t>
  </si>
  <si>
    <t>73</t>
  </si>
  <si>
    <t>771591115</t>
  </si>
  <si>
    <t>Podlahy - dokončovací práce spárování silikonem</t>
  </si>
  <si>
    <t>-958591099</t>
  </si>
  <si>
    <t>https://podminky.urs.cz/item/CS_URS_2022_01/771591115</t>
  </si>
  <si>
    <t>Mezi dlažbou a stěnou či soklem</t>
  </si>
  <si>
    <t>74</t>
  </si>
  <si>
    <t>771-x1</t>
  </si>
  <si>
    <t>D+M Dilatace v prostoru dlažby</t>
  </si>
  <si>
    <t>-991037304</t>
  </si>
  <si>
    <t>75</t>
  </si>
  <si>
    <t>998771201</t>
  </si>
  <si>
    <t>Přesun hmot pro podlahy z dlaždic stanovený procentní sazbou (%) z ceny vodorovná dopravní vzdálenost do 50 m v objektech výšky do 6 m</t>
  </si>
  <si>
    <t>-2012478925</t>
  </si>
  <si>
    <t>https://podminky.urs.cz/item/CS_URS_2022_01/998771201</t>
  </si>
  <si>
    <t>781</t>
  </si>
  <si>
    <t>Dokončovací práce - obklady</t>
  </si>
  <si>
    <t>76</t>
  </si>
  <si>
    <t>781121011</t>
  </si>
  <si>
    <t>Příprava podkladu před provedením obkladu nátěr penetrační na stěnu</t>
  </si>
  <si>
    <t>733869208</t>
  </si>
  <si>
    <t>https://podminky.urs.cz/item/CS_URS_2022_01/781121011</t>
  </si>
  <si>
    <t>Pod hydroizolaci</t>
  </si>
  <si>
    <t>77</t>
  </si>
  <si>
    <t>781131112</t>
  </si>
  <si>
    <t>Izolace stěny pod obklad izolace nátěrem nebo stěrkou ve dvou vrstvách</t>
  </si>
  <si>
    <t>-467476373</t>
  </si>
  <si>
    <t>https://podminky.urs.cz/item/CS_URS_2022_01/781131112</t>
  </si>
  <si>
    <t>V rozsahu vybouraných obkladů - zajištění vodotěsnosti stěn + 150mm nad podlahu v místě soklíků</t>
  </si>
  <si>
    <t>86,35*0,15</t>
  </si>
  <si>
    <t>78</t>
  </si>
  <si>
    <t>998781201</t>
  </si>
  <si>
    <t>Přesun hmot pro obklady keramické stanovený procentní sazbou (%) z ceny vodorovná dopravní vzdálenost do 50 m v objektech výšky do 6 m</t>
  </si>
  <si>
    <t>-501315657</t>
  </si>
  <si>
    <t>https://podminky.urs.cz/item/CS_URS_2022_01/998781201</t>
  </si>
  <si>
    <t>VRN</t>
  </si>
  <si>
    <t>Vedlejší rozpočtové náklady</t>
  </si>
  <si>
    <t>VRN9</t>
  </si>
  <si>
    <t>Ostatní náklady</t>
  </si>
  <si>
    <t>79</t>
  </si>
  <si>
    <t>094002000</t>
  </si>
  <si>
    <t>Ostatní náklady související s výstavbou - náklady dle uvážení zhotovitele - např. zábor pro kontejner, zařízení staveniště, apod...</t>
  </si>
  <si>
    <t>…</t>
  </si>
  <si>
    <t>1024</t>
  </si>
  <si>
    <t>1915097604</t>
  </si>
  <si>
    <t>https://podminky.urs.cz/item/CS_URS_2022_01/094002000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</si>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</sst>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5" fillId="0" borderId="0" xfId="20" applyAlignment="1" applyProtection="1">
      <alignment horizontal="left" vertical="center"/>
      <protection/>
    </xf>
    <xf numFmtId="0" fontId="45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9751101" TargetMode="External" /><Relationship Id="rId2" Type="http://schemas.openxmlformats.org/officeDocument/2006/relationships/hyperlink" Target="https://podminky.urs.cz/item/CS_URS_2022_01/162211311" TargetMode="External" /><Relationship Id="rId3" Type="http://schemas.openxmlformats.org/officeDocument/2006/relationships/hyperlink" Target="https://podminky.urs.cz/item/CS_URS_2022_01/162211319" TargetMode="External" /><Relationship Id="rId4" Type="http://schemas.openxmlformats.org/officeDocument/2006/relationships/hyperlink" Target="https://podminky.urs.cz/item/CS_URS_2022_01/162751114" TargetMode="External" /><Relationship Id="rId5" Type="http://schemas.openxmlformats.org/officeDocument/2006/relationships/hyperlink" Target="https://podminky.urs.cz/item/CS_URS_2022_01/171251201" TargetMode="External" /><Relationship Id="rId6" Type="http://schemas.openxmlformats.org/officeDocument/2006/relationships/hyperlink" Target="https://podminky.urs.cz/item/CS_URS_2022_01/171201221" TargetMode="External" /><Relationship Id="rId7" Type="http://schemas.openxmlformats.org/officeDocument/2006/relationships/hyperlink" Target="https://podminky.urs.cz/item/CS_URS_2022_01/175111101" TargetMode="External" /><Relationship Id="rId8" Type="http://schemas.openxmlformats.org/officeDocument/2006/relationships/hyperlink" Target="https://podminky.urs.cz/item/CS_URS_2022_01/174111102" TargetMode="External" /><Relationship Id="rId9" Type="http://schemas.openxmlformats.org/officeDocument/2006/relationships/hyperlink" Target="https://podminky.urs.cz/item/CS_URS_2022_01/451572111" TargetMode="External" /><Relationship Id="rId10" Type="http://schemas.openxmlformats.org/officeDocument/2006/relationships/hyperlink" Target="https://podminky.urs.cz/item/CS_URS_2022_01/612135001" TargetMode="External" /><Relationship Id="rId11" Type="http://schemas.openxmlformats.org/officeDocument/2006/relationships/hyperlink" Target="https://podminky.urs.cz/item/CS_URS_2022_01/631312141" TargetMode="External" /><Relationship Id="rId12" Type="http://schemas.openxmlformats.org/officeDocument/2006/relationships/hyperlink" Target="https://podminky.urs.cz/item/CS_URS_2022_01/631311135" TargetMode="External" /><Relationship Id="rId13" Type="http://schemas.openxmlformats.org/officeDocument/2006/relationships/hyperlink" Target="https://podminky.urs.cz/item/CS_URS_2022_01/631319013" TargetMode="External" /><Relationship Id="rId14" Type="http://schemas.openxmlformats.org/officeDocument/2006/relationships/hyperlink" Target="https://podminky.urs.cz/item/CS_URS_2022_01/631319175" TargetMode="External" /><Relationship Id="rId15" Type="http://schemas.openxmlformats.org/officeDocument/2006/relationships/hyperlink" Target="https://podminky.urs.cz/item/CS_URS_2022_01/631362021" TargetMode="External" /><Relationship Id="rId16" Type="http://schemas.openxmlformats.org/officeDocument/2006/relationships/hyperlink" Target="https://podminky.urs.cz/item/CS_URS_2022_01/634112115" TargetMode="External" /><Relationship Id="rId17" Type="http://schemas.openxmlformats.org/officeDocument/2006/relationships/hyperlink" Target="https://podminky.urs.cz/item/CS_URS_2022_01/965081213" TargetMode="External" /><Relationship Id="rId18" Type="http://schemas.openxmlformats.org/officeDocument/2006/relationships/hyperlink" Target="https://podminky.urs.cz/item/CS_URS_2022_01/965081611" TargetMode="External" /><Relationship Id="rId19" Type="http://schemas.openxmlformats.org/officeDocument/2006/relationships/hyperlink" Target="https://podminky.urs.cz/item/CS_URS_2022_01/977312113" TargetMode="External" /><Relationship Id="rId20" Type="http://schemas.openxmlformats.org/officeDocument/2006/relationships/hyperlink" Target="https://podminky.urs.cz/item/CS_URS_2022_01/965042241" TargetMode="External" /><Relationship Id="rId21" Type="http://schemas.openxmlformats.org/officeDocument/2006/relationships/hyperlink" Target="https://podminky.urs.cz/item/CS_URS_2022_01/965049112" TargetMode="External" /><Relationship Id="rId22" Type="http://schemas.openxmlformats.org/officeDocument/2006/relationships/hyperlink" Target="https://podminky.urs.cz/item/CS_URS_2022_01/978059541" TargetMode="External" /><Relationship Id="rId23" Type="http://schemas.openxmlformats.org/officeDocument/2006/relationships/hyperlink" Target="https://podminky.urs.cz/item/CS_URS_2022_01/952901111" TargetMode="External" /><Relationship Id="rId24" Type="http://schemas.openxmlformats.org/officeDocument/2006/relationships/hyperlink" Target="https://podminky.urs.cz/item/CS_URS_2022_01/997013211" TargetMode="External" /><Relationship Id="rId25" Type="http://schemas.openxmlformats.org/officeDocument/2006/relationships/hyperlink" Target="https://podminky.urs.cz/item/CS_URS_2022_01/997002611" TargetMode="External" /><Relationship Id="rId26" Type="http://schemas.openxmlformats.org/officeDocument/2006/relationships/hyperlink" Target="https://podminky.urs.cz/item/CS_URS_2022_01/997013501" TargetMode="External" /><Relationship Id="rId27" Type="http://schemas.openxmlformats.org/officeDocument/2006/relationships/hyperlink" Target="https://podminky.urs.cz/item/CS_URS_2022_01/997013509" TargetMode="External" /><Relationship Id="rId28" Type="http://schemas.openxmlformats.org/officeDocument/2006/relationships/hyperlink" Target="https://podminky.urs.cz/item/CS_URS_2022_01/997013602" TargetMode="External" /><Relationship Id="rId29" Type="http://schemas.openxmlformats.org/officeDocument/2006/relationships/hyperlink" Target="https://podminky.urs.cz/item/CS_URS_2022_01/997013607" TargetMode="External" /><Relationship Id="rId30" Type="http://schemas.openxmlformats.org/officeDocument/2006/relationships/hyperlink" Target="https://podminky.urs.cz/item/CS_URS_2022_01/997013631" TargetMode="External" /><Relationship Id="rId31" Type="http://schemas.openxmlformats.org/officeDocument/2006/relationships/hyperlink" Target="https://podminky.urs.cz/item/CS_URS_2022_01/998018001" TargetMode="External" /><Relationship Id="rId32" Type="http://schemas.openxmlformats.org/officeDocument/2006/relationships/hyperlink" Target="https://podminky.urs.cz/item/CS_URS_2022_01/711111001" TargetMode="External" /><Relationship Id="rId33" Type="http://schemas.openxmlformats.org/officeDocument/2006/relationships/hyperlink" Target="https://podminky.urs.cz/item/CS_URS_2022_01/711141559" TargetMode="External" /><Relationship Id="rId34" Type="http://schemas.openxmlformats.org/officeDocument/2006/relationships/hyperlink" Target="https://podminky.urs.cz/item/CS_URS_2022_01/998711201" TargetMode="External" /><Relationship Id="rId35" Type="http://schemas.openxmlformats.org/officeDocument/2006/relationships/hyperlink" Target="https://podminky.urs.cz/item/CS_URS_2022_01/721173401" TargetMode="External" /><Relationship Id="rId36" Type="http://schemas.openxmlformats.org/officeDocument/2006/relationships/hyperlink" Target="https://podminky.urs.cz/item/CS_URS_2022_01/721173402" TargetMode="External" /><Relationship Id="rId37" Type="http://schemas.openxmlformats.org/officeDocument/2006/relationships/hyperlink" Target="https://podminky.urs.cz/item/CS_URS_2022_01/721173403" TargetMode="External" /><Relationship Id="rId38" Type="http://schemas.openxmlformats.org/officeDocument/2006/relationships/hyperlink" Target="https://podminky.urs.cz/item/CS_URS_2022_01/721290111" TargetMode="External" /><Relationship Id="rId39" Type="http://schemas.openxmlformats.org/officeDocument/2006/relationships/hyperlink" Target="https://podminky.urs.cz/item/CS_URS_2022_01/721290112" TargetMode="External" /><Relationship Id="rId40" Type="http://schemas.openxmlformats.org/officeDocument/2006/relationships/hyperlink" Target="https://podminky.urs.cz/item/CS_URS_2022_01/998721201" TargetMode="External" /><Relationship Id="rId41" Type="http://schemas.openxmlformats.org/officeDocument/2006/relationships/hyperlink" Target="https://podminky.urs.cz/item/CS_URS_2022_01/766491851" TargetMode="External" /><Relationship Id="rId42" Type="http://schemas.openxmlformats.org/officeDocument/2006/relationships/hyperlink" Target="https://podminky.urs.cz/item/CS_URS_2022_01/766491853" TargetMode="External" /><Relationship Id="rId43" Type="http://schemas.openxmlformats.org/officeDocument/2006/relationships/hyperlink" Target="https://podminky.urs.cz/item/CS_URS_2022_01/766691914" TargetMode="External" /><Relationship Id="rId44" Type="http://schemas.openxmlformats.org/officeDocument/2006/relationships/hyperlink" Target="https://podminky.urs.cz/item/CS_URS_2022_01/766660002" TargetMode="External" /><Relationship Id="rId45" Type="http://schemas.openxmlformats.org/officeDocument/2006/relationships/hyperlink" Target="https://podminky.urs.cz/item/CS_URS_2022_01/766660729" TargetMode="External" /><Relationship Id="rId46" Type="http://schemas.openxmlformats.org/officeDocument/2006/relationships/hyperlink" Target="https://podminky.urs.cz/item/CS_URS_2022_01/766695212" TargetMode="External" /><Relationship Id="rId47" Type="http://schemas.openxmlformats.org/officeDocument/2006/relationships/hyperlink" Target="https://podminky.urs.cz/item/CS_URS_2022_01/766695232" TargetMode="External" /><Relationship Id="rId48" Type="http://schemas.openxmlformats.org/officeDocument/2006/relationships/hyperlink" Target="https://podminky.urs.cz/item/CS_URS_2022_01/998766201" TargetMode="External" /><Relationship Id="rId49" Type="http://schemas.openxmlformats.org/officeDocument/2006/relationships/hyperlink" Target="https://podminky.urs.cz/item/CS_URS_2022_01/771121011" TargetMode="External" /><Relationship Id="rId50" Type="http://schemas.openxmlformats.org/officeDocument/2006/relationships/hyperlink" Target="https://podminky.urs.cz/item/CS_URS_2022_01/771591112" TargetMode="External" /><Relationship Id="rId51" Type="http://schemas.openxmlformats.org/officeDocument/2006/relationships/hyperlink" Target="https://podminky.urs.cz/item/CS_URS_2022_01/771591241" TargetMode="External" /><Relationship Id="rId52" Type="http://schemas.openxmlformats.org/officeDocument/2006/relationships/hyperlink" Target="https://podminky.urs.cz/item/CS_URS_2022_01/771591242" TargetMode="External" /><Relationship Id="rId53" Type="http://schemas.openxmlformats.org/officeDocument/2006/relationships/hyperlink" Target="https://podminky.urs.cz/item/CS_URS_2022_01/771591264" TargetMode="External" /><Relationship Id="rId54" Type="http://schemas.openxmlformats.org/officeDocument/2006/relationships/hyperlink" Target="https://podminky.urs.cz/item/CS_URS_2022_01/771574263" TargetMode="External" /><Relationship Id="rId55" Type="http://schemas.openxmlformats.org/officeDocument/2006/relationships/hyperlink" Target="https://podminky.urs.cz/item/CS_URS_2022_01/771474112" TargetMode="External" /><Relationship Id="rId56" Type="http://schemas.openxmlformats.org/officeDocument/2006/relationships/hyperlink" Target="https://podminky.urs.cz/item/CS_URS_2022_01/771591115" TargetMode="External" /><Relationship Id="rId57" Type="http://schemas.openxmlformats.org/officeDocument/2006/relationships/hyperlink" Target="https://podminky.urs.cz/item/CS_URS_2022_01/998771201" TargetMode="External" /><Relationship Id="rId58" Type="http://schemas.openxmlformats.org/officeDocument/2006/relationships/hyperlink" Target="https://podminky.urs.cz/item/CS_URS_2022_01/781121011" TargetMode="External" /><Relationship Id="rId59" Type="http://schemas.openxmlformats.org/officeDocument/2006/relationships/hyperlink" Target="https://podminky.urs.cz/item/CS_URS_2022_01/781131112" TargetMode="External" /><Relationship Id="rId60" Type="http://schemas.openxmlformats.org/officeDocument/2006/relationships/hyperlink" Target="https://podminky.urs.cz/item/CS_URS_2022_01/998781201" TargetMode="External" /><Relationship Id="rId61" Type="http://schemas.openxmlformats.org/officeDocument/2006/relationships/hyperlink" Target="https://podminky.urs.cz/item/CS_URS_2022_01/094002000" TargetMode="External" /><Relationship Id="rId6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M51" sqref="AM5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30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370" t="s">
        <v>755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7.25" customHeight="1">
      <c r="B23" s="22"/>
      <c r="C23" s="23"/>
      <c r="D23" s="23"/>
      <c r="E23" s="324" t="s">
        <v>37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39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40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41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1" t="s">
        <v>50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2"/>
      <c r="AM35" s="332"/>
      <c r="AN35" s="332"/>
      <c r="AO35" s="33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5" t="str">
        <f>K6</f>
        <v>Stavební opravy kuchyně I. ZŠ Sokolov - podlaha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Pionýrů 1614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7" t="str">
        <f>IF(AN8="","",AN8)</f>
        <v>4. 3. 2022</v>
      </c>
      <c r="AN47" s="33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8" t="str">
        <f>IF(E17="","",E17)</f>
        <v xml:space="preserve"> </v>
      </c>
      <c r="AN49" s="339"/>
      <c r="AO49" s="339"/>
      <c r="AP49" s="339"/>
      <c r="AQ49" s="37"/>
      <c r="AR49" s="40"/>
      <c r="AS49" s="340" t="s">
        <v>52</v>
      </c>
      <c r="AT49" s="34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71" t="s">
        <v>755</v>
      </c>
      <c r="AN50" s="339"/>
      <c r="AO50" s="339"/>
      <c r="AP50" s="339"/>
      <c r="AQ50" s="37"/>
      <c r="AR50" s="40"/>
      <c r="AS50" s="342"/>
      <c r="AT50" s="34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4"/>
      <c r="AT51" s="34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6" t="s">
        <v>53</v>
      </c>
      <c r="D52" s="347"/>
      <c r="E52" s="347"/>
      <c r="F52" s="347"/>
      <c r="G52" s="347"/>
      <c r="H52" s="67"/>
      <c r="I52" s="348" t="s">
        <v>54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55</v>
      </c>
      <c r="AH52" s="347"/>
      <c r="AI52" s="347"/>
      <c r="AJ52" s="347"/>
      <c r="AK52" s="347"/>
      <c r="AL52" s="347"/>
      <c r="AM52" s="347"/>
      <c r="AN52" s="348" t="s">
        <v>56</v>
      </c>
      <c r="AO52" s="347"/>
      <c r="AP52" s="347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3">
        <f>ROUND(AG55,2)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24.75" customHeight="1">
      <c r="A55" s="86" t="s">
        <v>75</v>
      </c>
      <c r="B55" s="87"/>
      <c r="C55" s="88"/>
      <c r="D55" s="352" t="s">
        <v>14</v>
      </c>
      <c r="E55" s="352"/>
      <c r="F55" s="352"/>
      <c r="G55" s="352"/>
      <c r="H55" s="352"/>
      <c r="I55" s="89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'00 - Stavební opravy kuch...'!J28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Stavební opravy kuch...'!P88</f>
        <v>0</v>
      </c>
      <c r="AV55" s="93">
        <f>'00 - Stavební opravy kuch...'!J31</f>
        <v>0</v>
      </c>
      <c r="AW55" s="93">
        <f>'00 - Stavební opravy kuch...'!J32</f>
        <v>0</v>
      </c>
      <c r="AX55" s="93">
        <f>'00 - Stavební opravy kuch...'!J33</f>
        <v>0</v>
      </c>
      <c r="AY55" s="93">
        <f>'00 - Stavební opravy kuch...'!J34</f>
        <v>0</v>
      </c>
      <c r="AZ55" s="93">
        <f>'00 - Stavební opravy kuch...'!F31</f>
        <v>0</v>
      </c>
      <c r="BA55" s="93">
        <f>'00 - Stavební opravy kuch...'!F32</f>
        <v>0</v>
      </c>
      <c r="BB55" s="93">
        <f>'00 - Stavební opravy kuch...'!F33</f>
        <v>0</v>
      </c>
      <c r="BC55" s="93">
        <f>'00 - Stavební opravy kuch...'!F34</f>
        <v>0</v>
      </c>
      <c r="BD55" s="95">
        <f>'00 - Stavební opravy kuch...'!F35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8vdwNnKt/HwVxWcMDGdcGNpaMFPRNT1Yu2IeGnjdnWmJySt40Fs+WXJ0RR1OcTTqVbg2YMsq81lRo/pCifNT4Q==" saltValue="M4kBu988IrzLxOq9MWeLB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Stavební opravy kuch...'!C2" display="/"/>
    <hyperlink ref="E20" r:id="rId1" display="http://www.stavebnikalkula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6" t="s">
        <v>17</v>
      </c>
      <c r="F7" s="357"/>
      <c r="G7" s="357"/>
      <c r="H7" s="357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4. 3. 2022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8" t="str">
        <f>'Rekapitulace stavby'!E14</f>
        <v>Vyplň údaj</v>
      </c>
      <c r="F16" s="359"/>
      <c r="G16" s="359"/>
      <c r="H16" s="359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0" t="s">
        <v>37</v>
      </c>
      <c r="F25" s="360"/>
      <c r="G25" s="360"/>
      <c r="H25" s="360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ROUND(J88,2)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ROUND((SUM(BE88:BE303)),2)</f>
        <v>0</v>
      </c>
      <c r="G31" s="35"/>
      <c r="H31" s="35"/>
      <c r="I31" s="114">
        <v>0.21</v>
      </c>
      <c r="J31" s="113">
        <f>ROUND(((SUM(BE88:BE303))*I31),2)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ROUND((SUM(BF88:BF303)),2)</f>
        <v>0</v>
      </c>
      <c r="G32" s="35"/>
      <c r="H32" s="35"/>
      <c r="I32" s="114">
        <v>0.15</v>
      </c>
      <c r="J32" s="113">
        <f>ROUND(((SUM(BF88:BF303))*I32),2)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ROUND((SUM(BG88:BG303)),2)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ROUND((SUM(BH88:BH303)),2)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ROUND((SUM(BI88:BI303)),2)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5" t="str">
        <f>E7</f>
        <v>Stavební opravy kuchyně I. ZŠ Sokolov - podlaha</v>
      </c>
      <c r="F46" s="361"/>
      <c r="G46" s="361"/>
      <c r="H46" s="361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Sokolov, Pionýrů 1614</v>
      </c>
      <c r="G48" s="37"/>
      <c r="H48" s="37"/>
      <c r="I48" s="30" t="s">
        <v>23</v>
      </c>
      <c r="J48" s="60" t="str">
        <f>IF(J10="","",J10)</f>
        <v>4. 3. 2022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J88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J89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J90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J117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J121</f>
        <v>0</v>
      </c>
      <c r="K59" s="137"/>
      <c r="L59" s="141"/>
    </row>
    <row r="60" spans="2:12" s="10" customFormat="1" ht="19.9" customHeight="1">
      <c r="B60" s="136"/>
      <c r="C60" s="137"/>
      <c r="D60" s="138" t="s">
        <v>89</v>
      </c>
      <c r="E60" s="139"/>
      <c r="F60" s="139"/>
      <c r="G60" s="139"/>
      <c r="H60" s="139"/>
      <c r="I60" s="139"/>
      <c r="J60" s="140">
        <f>J153</f>
        <v>0</v>
      </c>
      <c r="K60" s="137"/>
      <c r="L60" s="141"/>
    </row>
    <row r="61" spans="2:12" s="10" customFormat="1" ht="19.9" customHeight="1">
      <c r="B61" s="136"/>
      <c r="C61" s="137"/>
      <c r="D61" s="138" t="s">
        <v>90</v>
      </c>
      <c r="E61" s="139"/>
      <c r="F61" s="139"/>
      <c r="G61" s="139"/>
      <c r="H61" s="139"/>
      <c r="I61" s="139"/>
      <c r="J61" s="140">
        <f>J182</f>
        <v>0</v>
      </c>
      <c r="K61" s="137"/>
      <c r="L61" s="141"/>
    </row>
    <row r="62" spans="2:12" s="10" customFormat="1" ht="19.9" customHeight="1">
      <c r="B62" s="136"/>
      <c r="C62" s="137"/>
      <c r="D62" s="138" t="s">
        <v>91</v>
      </c>
      <c r="E62" s="139"/>
      <c r="F62" s="139"/>
      <c r="G62" s="139"/>
      <c r="H62" s="139"/>
      <c r="I62" s="139"/>
      <c r="J62" s="140">
        <f>J198</f>
        <v>0</v>
      </c>
      <c r="K62" s="137"/>
      <c r="L62" s="141"/>
    </row>
    <row r="63" spans="2:12" s="9" customFormat="1" ht="24.95" customHeight="1">
      <c r="B63" s="130"/>
      <c r="C63" s="131"/>
      <c r="D63" s="132" t="s">
        <v>92</v>
      </c>
      <c r="E63" s="133"/>
      <c r="F63" s="133"/>
      <c r="G63" s="133"/>
      <c r="H63" s="133"/>
      <c r="I63" s="133"/>
      <c r="J63" s="134">
        <f>J201</f>
        <v>0</v>
      </c>
      <c r="K63" s="131"/>
      <c r="L63" s="135"/>
    </row>
    <row r="64" spans="2:12" s="10" customFormat="1" ht="19.9" customHeight="1">
      <c r="B64" s="136"/>
      <c r="C64" s="137"/>
      <c r="D64" s="138" t="s">
        <v>93</v>
      </c>
      <c r="E64" s="139"/>
      <c r="F64" s="139"/>
      <c r="G64" s="139"/>
      <c r="H64" s="139"/>
      <c r="I64" s="139"/>
      <c r="J64" s="140">
        <f>J202</f>
        <v>0</v>
      </c>
      <c r="K64" s="137"/>
      <c r="L64" s="141"/>
    </row>
    <row r="65" spans="2:12" s="10" customFormat="1" ht="19.9" customHeight="1">
      <c r="B65" s="136"/>
      <c r="C65" s="137"/>
      <c r="D65" s="138" t="s">
        <v>94</v>
      </c>
      <c r="E65" s="139"/>
      <c r="F65" s="139"/>
      <c r="G65" s="139"/>
      <c r="H65" s="139"/>
      <c r="I65" s="139"/>
      <c r="J65" s="140">
        <f>J215</f>
        <v>0</v>
      </c>
      <c r="K65" s="137"/>
      <c r="L65" s="141"/>
    </row>
    <row r="66" spans="2:12" s="10" customFormat="1" ht="19.9" customHeight="1">
      <c r="B66" s="136"/>
      <c r="C66" s="137"/>
      <c r="D66" s="138" t="s">
        <v>95</v>
      </c>
      <c r="E66" s="139"/>
      <c r="F66" s="139"/>
      <c r="G66" s="139"/>
      <c r="H66" s="139"/>
      <c r="I66" s="139"/>
      <c r="J66" s="140">
        <f>J231</f>
        <v>0</v>
      </c>
      <c r="K66" s="137"/>
      <c r="L66" s="141"/>
    </row>
    <row r="67" spans="2:12" s="10" customFormat="1" ht="19.9" customHeight="1">
      <c r="B67" s="136"/>
      <c r="C67" s="137"/>
      <c r="D67" s="138" t="s">
        <v>96</v>
      </c>
      <c r="E67" s="139"/>
      <c r="F67" s="139"/>
      <c r="G67" s="139"/>
      <c r="H67" s="139"/>
      <c r="I67" s="139"/>
      <c r="J67" s="140">
        <f>J259</f>
        <v>0</v>
      </c>
      <c r="K67" s="137"/>
      <c r="L67" s="141"/>
    </row>
    <row r="68" spans="2:12" s="10" customFormat="1" ht="19.9" customHeight="1">
      <c r="B68" s="136"/>
      <c r="C68" s="137"/>
      <c r="D68" s="138" t="s">
        <v>97</v>
      </c>
      <c r="E68" s="139"/>
      <c r="F68" s="139"/>
      <c r="G68" s="139"/>
      <c r="H68" s="139"/>
      <c r="I68" s="139"/>
      <c r="J68" s="140">
        <f>J289</f>
        <v>0</v>
      </c>
      <c r="K68" s="137"/>
      <c r="L68" s="141"/>
    </row>
    <row r="69" spans="2:12" s="9" customFormat="1" ht="24.95" customHeight="1">
      <c r="B69" s="130"/>
      <c r="C69" s="131"/>
      <c r="D69" s="132" t="s">
        <v>98</v>
      </c>
      <c r="E69" s="133"/>
      <c r="F69" s="133"/>
      <c r="G69" s="133"/>
      <c r="H69" s="133"/>
      <c r="I69" s="133"/>
      <c r="J69" s="134">
        <f>J300</f>
        <v>0</v>
      </c>
      <c r="K69" s="131"/>
      <c r="L69" s="135"/>
    </row>
    <row r="70" spans="2:12" s="10" customFormat="1" ht="19.9" customHeight="1">
      <c r="B70" s="136"/>
      <c r="C70" s="137"/>
      <c r="D70" s="138" t="s">
        <v>99</v>
      </c>
      <c r="E70" s="139"/>
      <c r="F70" s="139"/>
      <c r="G70" s="139"/>
      <c r="H70" s="139"/>
      <c r="I70" s="139"/>
      <c r="J70" s="140">
        <f>J301</f>
        <v>0</v>
      </c>
      <c r="K70" s="137"/>
      <c r="L70" s="141"/>
    </row>
    <row r="71" spans="1:31" s="2" customFormat="1" ht="21.7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6.95" customHeight="1">
      <c r="A76" s="35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4.95" customHeight="1">
      <c r="A77" s="35"/>
      <c r="B77" s="36"/>
      <c r="C77" s="24" t="s">
        <v>100</v>
      </c>
      <c r="D77" s="37"/>
      <c r="E77" s="37"/>
      <c r="F77" s="37"/>
      <c r="G77" s="37"/>
      <c r="H77" s="37"/>
      <c r="I77" s="37"/>
      <c r="J77" s="37"/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30" t="s">
        <v>16</v>
      </c>
      <c r="D79" s="37"/>
      <c r="E79" s="37"/>
      <c r="F79" s="37"/>
      <c r="G79" s="37"/>
      <c r="H79" s="37"/>
      <c r="I79" s="37"/>
      <c r="J79" s="37"/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7"/>
      <c r="D80" s="37"/>
      <c r="E80" s="335" t="str">
        <f>E7</f>
        <v>Stavební opravy kuchyně I. ZŠ Sokolov - podlaha</v>
      </c>
      <c r="F80" s="361"/>
      <c r="G80" s="361"/>
      <c r="H80" s="361"/>
      <c r="I80" s="37"/>
      <c r="J80" s="37"/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30" t="s">
        <v>21</v>
      </c>
      <c r="D82" s="37"/>
      <c r="E82" s="37"/>
      <c r="F82" s="28" t="str">
        <f>F10</f>
        <v>Sokolov, Pionýrů 1614</v>
      </c>
      <c r="G82" s="37"/>
      <c r="H82" s="37"/>
      <c r="I82" s="30" t="s">
        <v>23</v>
      </c>
      <c r="J82" s="60" t="str">
        <f>IF(J10="","",J10)</f>
        <v>4. 3. 2022</v>
      </c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25</v>
      </c>
      <c r="D84" s="37"/>
      <c r="E84" s="37"/>
      <c r="F84" s="28" t="str">
        <f>E13</f>
        <v>Město Sokolov</v>
      </c>
      <c r="G84" s="37"/>
      <c r="H84" s="37"/>
      <c r="I84" s="30" t="s">
        <v>31</v>
      </c>
      <c r="J84" s="33" t="str">
        <f>E19</f>
        <v xml:space="preserve"> </v>
      </c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5.2" customHeight="1">
      <c r="A85" s="35"/>
      <c r="B85" s="36"/>
      <c r="C85" s="30" t="s">
        <v>29</v>
      </c>
      <c r="D85" s="37"/>
      <c r="E85" s="37"/>
      <c r="F85" s="28" t="str">
        <f>IF(E16="","",E16)</f>
        <v>Vyplň údaj</v>
      </c>
      <c r="G85" s="37"/>
      <c r="H85" s="37"/>
      <c r="I85" s="30" t="s">
        <v>34</v>
      </c>
      <c r="J85" s="33" t="str">
        <f>E22</f>
        <v>Michal Kubelka</v>
      </c>
      <c r="K85" s="37"/>
      <c r="L85" s="10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3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10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42"/>
      <c r="B87" s="143"/>
      <c r="C87" s="144" t="s">
        <v>101</v>
      </c>
      <c r="D87" s="145" t="s">
        <v>57</v>
      </c>
      <c r="E87" s="145" t="s">
        <v>53</v>
      </c>
      <c r="F87" s="145" t="s">
        <v>54</v>
      </c>
      <c r="G87" s="145" t="s">
        <v>102</v>
      </c>
      <c r="H87" s="145" t="s">
        <v>103</v>
      </c>
      <c r="I87" s="145" t="s">
        <v>104</v>
      </c>
      <c r="J87" s="145" t="s">
        <v>83</v>
      </c>
      <c r="K87" s="146" t="s">
        <v>105</v>
      </c>
      <c r="L87" s="147"/>
      <c r="M87" s="69" t="s">
        <v>19</v>
      </c>
      <c r="N87" s="70" t="s">
        <v>42</v>
      </c>
      <c r="O87" s="70" t="s">
        <v>106</v>
      </c>
      <c r="P87" s="70" t="s">
        <v>107</v>
      </c>
      <c r="Q87" s="70" t="s">
        <v>108</v>
      </c>
      <c r="R87" s="70" t="s">
        <v>109</v>
      </c>
      <c r="S87" s="70" t="s">
        <v>110</v>
      </c>
      <c r="T87" s="71" t="s">
        <v>111</v>
      </c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</row>
    <row r="88" spans="1:63" s="2" customFormat="1" ht="22.9" customHeight="1">
      <c r="A88" s="35"/>
      <c r="B88" s="36"/>
      <c r="C88" s="76" t="s">
        <v>112</v>
      </c>
      <c r="D88" s="37"/>
      <c r="E88" s="37"/>
      <c r="F88" s="37"/>
      <c r="G88" s="37"/>
      <c r="H88" s="37"/>
      <c r="I88" s="37"/>
      <c r="J88" s="148">
        <f>BK88</f>
        <v>0</v>
      </c>
      <c r="K88" s="37"/>
      <c r="L88" s="40"/>
      <c r="M88" s="72"/>
      <c r="N88" s="149"/>
      <c r="O88" s="73"/>
      <c r="P88" s="150">
        <f>P89+P201+P300</f>
        <v>0</v>
      </c>
      <c r="Q88" s="73"/>
      <c r="R88" s="150">
        <f>R89+R201+R300</f>
        <v>91.44014709999999</v>
      </c>
      <c r="S88" s="73"/>
      <c r="T88" s="151">
        <f>T89+T201+T300</f>
        <v>61.89739300000001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71</v>
      </c>
      <c r="AU88" s="18" t="s">
        <v>84</v>
      </c>
      <c r="BK88" s="152">
        <f>BK89+BK201+BK300</f>
        <v>0</v>
      </c>
    </row>
    <row r="89" spans="2:63" s="12" customFormat="1" ht="25.9" customHeight="1">
      <c r="B89" s="153"/>
      <c r="C89" s="154"/>
      <c r="D89" s="155" t="s">
        <v>71</v>
      </c>
      <c r="E89" s="156" t="s">
        <v>113</v>
      </c>
      <c r="F89" s="156" t="s">
        <v>114</v>
      </c>
      <c r="G89" s="154"/>
      <c r="H89" s="154"/>
      <c r="I89" s="157"/>
      <c r="J89" s="158">
        <f>BK89</f>
        <v>0</v>
      </c>
      <c r="K89" s="154"/>
      <c r="L89" s="159"/>
      <c r="M89" s="160"/>
      <c r="N89" s="161"/>
      <c r="O89" s="161"/>
      <c r="P89" s="162">
        <f>P90+P117+P121+P153+P182+P198</f>
        <v>0</v>
      </c>
      <c r="Q89" s="161"/>
      <c r="R89" s="162">
        <f>R90+R117+R121+R153+R182+R198</f>
        <v>86.05713750999999</v>
      </c>
      <c r="S89" s="161"/>
      <c r="T89" s="163">
        <f>T90+T117+T121+T153+T182+T198</f>
        <v>61.48539300000001</v>
      </c>
      <c r="AR89" s="164" t="s">
        <v>77</v>
      </c>
      <c r="AT89" s="165" t="s">
        <v>71</v>
      </c>
      <c r="AU89" s="165" t="s">
        <v>72</v>
      </c>
      <c r="AY89" s="164" t="s">
        <v>115</v>
      </c>
      <c r="BK89" s="166">
        <f>BK90+BK117+BK121+BK153+BK182+BK198</f>
        <v>0</v>
      </c>
    </row>
    <row r="90" spans="2:63" s="12" customFormat="1" ht="22.9" customHeight="1">
      <c r="B90" s="153"/>
      <c r="C90" s="154"/>
      <c r="D90" s="155" t="s">
        <v>71</v>
      </c>
      <c r="E90" s="167" t="s">
        <v>77</v>
      </c>
      <c r="F90" s="167" t="s">
        <v>116</v>
      </c>
      <c r="G90" s="154"/>
      <c r="H90" s="154"/>
      <c r="I90" s="157"/>
      <c r="J90" s="168">
        <f>BK90</f>
        <v>0</v>
      </c>
      <c r="K90" s="154"/>
      <c r="L90" s="159"/>
      <c r="M90" s="160"/>
      <c r="N90" s="161"/>
      <c r="O90" s="161"/>
      <c r="P90" s="162">
        <f>SUM(P91:P116)</f>
        <v>0</v>
      </c>
      <c r="Q90" s="161"/>
      <c r="R90" s="162">
        <f>SUM(R91:R116)</f>
        <v>22.194</v>
      </c>
      <c r="S90" s="161"/>
      <c r="T90" s="163">
        <f>SUM(T91:T116)</f>
        <v>0</v>
      </c>
      <c r="AR90" s="164" t="s">
        <v>77</v>
      </c>
      <c r="AT90" s="165" t="s">
        <v>71</v>
      </c>
      <c r="AU90" s="165" t="s">
        <v>77</v>
      </c>
      <c r="AY90" s="164" t="s">
        <v>115</v>
      </c>
      <c r="BK90" s="166">
        <f>SUM(BK91:BK116)</f>
        <v>0</v>
      </c>
    </row>
    <row r="91" spans="1:65" s="2" customFormat="1" ht="16.5" customHeight="1">
      <c r="A91" s="35"/>
      <c r="B91" s="36"/>
      <c r="C91" s="169" t="s">
        <v>77</v>
      </c>
      <c r="D91" s="169" t="s">
        <v>117</v>
      </c>
      <c r="E91" s="170" t="s">
        <v>118</v>
      </c>
      <c r="F91" s="171" t="s">
        <v>119</v>
      </c>
      <c r="G91" s="172" t="s">
        <v>120</v>
      </c>
      <c r="H91" s="173">
        <v>32.058</v>
      </c>
      <c r="I91" s="174"/>
      <c r="J91" s="175">
        <f>ROUND(I91*H91,2)</f>
        <v>0</v>
      </c>
      <c r="K91" s="171" t="s">
        <v>121</v>
      </c>
      <c r="L91" s="40"/>
      <c r="M91" s="176" t="s">
        <v>19</v>
      </c>
      <c r="N91" s="177" t="s">
        <v>43</v>
      </c>
      <c r="O91" s="65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0" t="s">
        <v>122</v>
      </c>
      <c r="AT91" s="180" t="s">
        <v>117</v>
      </c>
      <c r="AU91" s="180" t="s">
        <v>79</v>
      </c>
      <c r="AY91" s="18" t="s">
        <v>115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8" t="s">
        <v>77</v>
      </c>
      <c r="BK91" s="181">
        <f>ROUND(I91*H91,2)</f>
        <v>0</v>
      </c>
      <c r="BL91" s="18" t="s">
        <v>122</v>
      </c>
      <c r="BM91" s="180" t="s">
        <v>123</v>
      </c>
    </row>
    <row r="92" spans="1:47" s="2" customFormat="1" ht="11.25">
      <c r="A92" s="35"/>
      <c r="B92" s="36"/>
      <c r="C92" s="37"/>
      <c r="D92" s="182" t="s">
        <v>124</v>
      </c>
      <c r="E92" s="37"/>
      <c r="F92" s="183" t="s">
        <v>125</v>
      </c>
      <c r="G92" s="37"/>
      <c r="H92" s="37"/>
      <c r="I92" s="184"/>
      <c r="J92" s="37"/>
      <c r="K92" s="37"/>
      <c r="L92" s="40"/>
      <c r="M92" s="185"/>
      <c r="N92" s="18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124</v>
      </c>
      <c r="AU92" s="18" t="s">
        <v>79</v>
      </c>
    </row>
    <row r="93" spans="2:51" s="13" customFormat="1" ht="11.25">
      <c r="B93" s="187"/>
      <c r="C93" s="188"/>
      <c r="D93" s="189" t="s">
        <v>126</v>
      </c>
      <c r="E93" s="190" t="s">
        <v>19</v>
      </c>
      <c r="F93" s="191" t="s">
        <v>127</v>
      </c>
      <c r="G93" s="188"/>
      <c r="H93" s="190" t="s">
        <v>19</v>
      </c>
      <c r="I93" s="192"/>
      <c r="J93" s="188"/>
      <c r="K93" s="188"/>
      <c r="L93" s="193"/>
      <c r="M93" s="194"/>
      <c r="N93" s="195"/>
      <c r="O93" s="195"/>
      <c r="P93" s="195"/>
      <c r="Q93" s="195"/>
      <c r="R93" s="195"/>
      <c r="S93" s="195"/>
      <c r="T93" s="196"/>
      <c r="AT93" s="197" t="s">
        <v>126</v>
      </c>
      <c r="AU93" s="197" t="s">
        <v>79</v>
      </c>
      <c r="AV93" s="13" t="s">
        <v>77</v>
      </c>
      <c r="AW93" s="13" t="s">
        <v>33</v>
      </c>
      <c r="AX93" s="13" t="s">
        <v>72</v>
      </c>
      <c r="AY93" s="197" t="s">
        <v>115</v>
      </c>
    </row>
    <row r="94" spans="2:51" s="14" customFormat="1" ht="11.25">
      <c r="B94" s="198"/>
      <c r="C94" s="199"/>
      <c r="D94" s="189" t="s">
        <v>126</v>
      </c>
      <c r="E94" s="200" t="s">
        <v>19</v>
      </c>
      <c r="F94" s="201" t="s">
        <v>128</v>
      </c>
      <c r="G94" s="199"/>
      <c r="H94" s="202">
        <v>32.058</v>
      </c>
      <c r="I94" s="203"/>
      <c r="J94" s="199"/>
      <c r="K94" s="199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126</v>
      </c>
      <c r="AU94" s="208" t="s">
        <v>79</v>
      </c>
      <c r="AV94" s="14" t="s">
        <v>79</v>
      </c>
      <c r="AW94" s="14" t="s">
        <v>33</v>
      </c>
      <c r="AX94" s="14" t="s">
        <v>77</v>
      </c>
      <c r="AY94" s="208" t="s">
        <v>115</v>
      </c>
    </row>
    <row r="95" spans="1:65" s="2" customFormat="1" ht="33" customHeight="1">
      <c r="A95" s="35"/>
      <c r="B95" s="36"/>
      <c r="C95" s="169" t="s">
        <v>79</v>
      </c>
      <c r="D95" s="169" t="s">
        <v>117</v>
      </c>
      <c r="E95" s="170" t="s">
        <v>129</v>
      </c>
      <c r="F95" s="171" t="s">
        <v>130</v>
      </c>
      <c r="G95" s="172" t="s">
        <v>120</v>
      </c>
      <c r="H95" s="173">
        <v>13.563</v>
      </c>
      <c r="I95" s="174"/>
      <c r="J95" s="175">
        <f>ROUND(I95*H95,2)</f>
        <v>0</v>
      </c>
      <c r="K95" s="171" t="s">
        <v>121</v>
      </c>
      <c r="L95" s="40"/>
      <c r="M95" s="176" t="s">
        <v>19</v>
      </c>
      <c r="N95" s="177" t="s">
        <v>43</v>
      </c>
      <c r="O95" s="65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0" t="s">
        <v>122</v>
      </c>
      <c r="AT95" s="180" t="s">
        <v>117</v>
      </c>
      <c r="AU95" s="180" t="s">
        <v>79</v>
      </c>
      <c r="AY95" s="18" t="s">
        <v>115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8" t="s">
        <v>77</v>
      </c>
      <c r="BK95" s="181">
        <f>ROUND(I95*H95,2)</f>
        <v>0</v>
      </c>
      <c r="BL95" s="18" t="s">
        <v>122</v>
      </c>
      <c r="BM95" s="180" t="s">
        <v>131</v>
      </c>
    </row>
    <row r="96" spans="1:47" s="2" customFormat="1" ht="11.25">
      <c r="A96" s="35"/>
      <c r="B96" s="36"/>
      <c r="C96" s="37"/>
      <c r="D96" s="182" t="s">
        <v>124</v>
      </c>
      <c r="E96" s="37"/>
      <c r="F96" s="183" t="s">
        <v>132</v>
      </c>
      <c r="G96" s="37"/>
      <c r="H96" s="37"/>
      <c r="I96" s="184"/>
      <c r="J96" s="37"/>
      <c r="K96" s="37"/>
      <c r="L96" s="40"/>
      <c r="M96" s="185"/>
      <c r="N96" s="186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124</v>
      </c>
      <c r="AU96" s="18" t="s">
        <v>79</v>
      </c>
    </row>
    <row r="97" spans="2:51" s="14" customFormat="1" ht="11.25">
      <c r="B97" s="198"/>
      <c r="C97" s="199"/>
      <c r="D97" s="189" t="s">
        <v>126</v>
      </c>
      <c r="E97" s="200" t="s">
        <v>19</v>
      </c>
      <c r="F97" s="201" t="s">
        <v>133</v>
      </c>
      <c r="G97" s="199"/>
      <c r="H97" s="202">
        <v>13.563</v>
      </c>
      <c r="I97" s="203"/>
      <c r="J97" s="199"/>
      <c r="K97" s="199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126</v>
      </c>
      <c r="AU97" s="208" t="s">
        <v>79</v>
      </c>
      <c r="AV97" s="14" t="s">
        <v>79</v>
      </c>
      <c r="AW97" s="14" t="s">
        <v>33</v>
      </c>
      <c r="AX97" s="14" t="s">
        <v>77</v>
      </c>
      <c r="AY97" s="208" t="s">
        <v>115</v>
      </c>
    </row>
    <row r="98" spans="1:65" s="2" customFormat="1" ht="33" customHeight="1">
      <c r="A98" s="35"/>
      <c r="B98" s="36"/>
      <c r="C98" s="169" t="s">
        <v>134</v>
      </c>
      <c r="D98" s="169" t="s">
        <v>117</v>
      </c>
      <c r="E98" s="170" t="s">
        <v>135</v>
      </c>
      <c r="F98" s="171" t="s">
        <v>136</v>
      </c>
      <c r="G98" s="172" t="s">
        <v>120</v>
      </c>
      <c r="H98" s="173">
        <v>27.126</v>
      </c>
      <c r="I98" s="174"/>
      <c r="J98" s="175">
        <f>ROUND(I98*H98,2)</f>
        <v>0</v>
      </c>
      <c r="K98" s="171" t="s">
        <v>121</v>
      </c>
      <c r="L98" s="40"/>
      <c r="M98" s="176" t="s">
        <v>19</v>
      </c>
      <c r="N98" s="177" t="s">
        <v>43</v>
      </c>
      <c r="O98" s="65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0" t="s">
        <v>122</v>
      </c>
      <c r="AT98" s="180" t="s">
        <v>117</v>
      </c>
      <c r="AU98" s="180" t="s">
        <v>79</v>
      </c>
      <c r="AY98" s="18" t="s">
        <v>115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8" t="s">
        <v>77</v>
      </c>
      <c r="BK98" s="181">
        <f>ROUND(I98*H98,2)</f>
        <v>0</v>
      </c>
      <c r="BL98" s="18" t="s">
        <v>122</v>
      </c>
      <c r="BM98" s="180" t="s">
        <v>137</v>
      </c>
    </row>
    <row r="99" spans="1:47" s="2" customFormat="1" ht="11.25">
      <c r="A99" s="35"/>
      <c r="B99" s="36"/>
      <c r="C99" s="37"/>
      <c r="D99" s="182" t="s">
        <v>124</v>
      </c>
      <c r="E99" s="37"/>
      <c r="F99" s="183" t="s">
        <v>138</v>
      </c>
      <c r="G99" s="37"/>
      <c r="H99" s="37"/>
      <c r="I99" s="184"/>
      <c r="J99" s="37"/>
      <c r="K99" s="37"/>
      <c r="L99" s="40"/>
      <c r="M99" s="185"/>
      <c r="N99" s="18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124</v>
      </c>
      <c r="AU99" s="18" t="s">
        <v>79</v>
      </c>
    </row>
    <row r="100" spans="2:51" s="14" customFormat="1" ht="11.25">
      <c r="B100" s="198"/>
      <c r="C100" s="199"/>
      <c r="D100" s="189" t="s">
        <v>126</v>
      </c>
      <c r="E100" s="200" t="s">
        <v>19</v>
      </c>
      <c r="F100" s="201" t="s">
        <v>139</v>
      </c>
      <c r="G100" s="199"/>
      <c r="H100" s="202">
        <v>27.126</v>
      </c>
      <c r="I100" s="203"/>
      <c r="J100" s="199"/>
      <c r="K100" s="199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126</v>
      </c>
      <c r="AU100" s="208" t="s">
        <v>79</v>
      </c>
      <c r="AV100" s="14" t="s">
        <v>79</v>
      </c>
      <c r="AW100" s="14" t="s">
        <v>33</v>
      </c>
      <c r="AX100" s="14" t="s">
        <v>77</v>
      </c>
      <c r="AY100" s="208" t="s">
        <v>115</v>
      </c>
    </row>
    <row r="101" spans="1:65" s="2" customFormat="1" ht="37.9" customHeight="1">
      <c r="A101" s="35"/>
      <c r="B101" s="36"/>
      <c r="C101" s="169" t="s">
        <v>122</v>
      </c>
      <c r="D101" s="169" t="s">
        <v>117</v>
      </c>
      <c r="E101" s="170" t="s">
        <v>140</v>
      </c>
      <c r="F101" s="171" t="s">
        <v>141</v>
      </c>
      <c r="G101" s="172" t="s">
        <v>120</v>
      </c>
      <c r="H101" s="173">
        <v>13.563</v>
      </c>
      <c r="I101" s="174"/>
      <c r="J101" s="175">
        <f>ROUND(I101*H101,2)</f>
        <v>0</v>
      </c>
      <c r="K101" s="171" t="s">
        <v>121</v>
      </c>
      <c r="L101" s="40"/>
      <c r="M101" s="176" t="s">
        <v>19</v>
      </c>
      <c r="N101" s="177" t="s">
        <v>43</v>
      </c>
      <c r="O101" s="65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0" t="s">
        <v>122</v>
      </c>
      <c r="AT101" s="180" t="s">
        <v>117</v>
      </c>
      <c r="AU101" s="180" t="s">
        <v>79</v>
      </c>
      <c r="AY101" s="18" t="s">
        <v>115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8" t="s">
        <v>77</v>
      </c>
      <c r="BK101" s="181">
        <f>ROUND(I101*H101,2)</f>
        <v>0</v>
      </c>
      <c r="BL101" s="18" t="s">
        <v>122</v>
      </c>
      <c r="BM101" s="180" t="s">
        <v>142</v>
      </c>
    </row>
    <row r="102" spans="1:47" s="2" customFormat="1" ht="11.25">
      <c r="A102" s="35"/>
      <c r="B102" s="36"/>
      <c r="C102" s="37"/>
      <c r="D102" s="182" t="s">
        <v>124</v>
      </c>
      <c r="E102" s="37"/>
      <c r="F102" s="183" t="s">
        <v>143</v>
      </c>
      <c r="G102" s="37"/>
      <c r="H102" s="37"/>
      <c r="I102" s="184"/>
      <c r="J102" s="37"/>
      <c r="K102" s="37"/>
      <c r="L102" s="40"/>
      <c r="M102" s="185"/>
      <c r="N102" s="186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124</v>
      </c>
      <c r="AU102" s="18" t="s">
        <v>79</v>
      </c>
    </row>
    <row r="103" spans="1:65" s="2" customFormat="1" ht="24.2" customHeight="1">
      <c r="A103" s="35"/>
      <c r="B103" s="36"/>
      <c r="C103" s="169" t="s">
        <v>144</v>
      </c>
      <c r="D103" s="169" t="s">
        <v>117</v>
      </c>
      <c r="E103" s="170" t="s">
        <v>145</v>
      </c>
      <c r="F103" s="171" t="s">
        <v>146</v>
      </c>
      <c r="G103" s="172" t="s">
        <v>120</v>
      </c>
      <c r="H103" s="173">
        <v>13.563</v>
      </c>
      <c r="I103" s="174"/>
      <c r="J103" s="175">
        <f>ROUND(I103*H103,2)</f>
        <v>0</v>
      </c>
      <c r="K103" s="171" t="s">
        <v>121</v>
      </c>
      <c r="L103" s="40"/>
      <c r="M103" s="176" t="s">
        <v>19</v>
      </c>
      <c r="N103" s="177" t="s">
        <v>43</v>
      </c>
      <c r="O103" s="65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0" t="s">
        <v>122</v>
      </c>
      <c r="AT103" s="180" t="s">
        <v>117</v>
      </c>
      <c r="AU103" s="180" t="s">
        <v>79</v>
      </c>
      <c r="AY103" s="18" t="s">
        <v>115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18" t="s">
        <v>77</v>
      </c>
      <c r="BK103" s="181">
        <f>ROUND(I103*H103,2)</f>
        <v>0</v>
      </c>
      <c r="BL103" s="18" t="s">
        <v>122</v>
      </c>
      <c r="BM103" s="180" t="s">
        <v>147</v>
      </c>
    </row>
    <row r="104" spans="1:47" s="2" customFormat="1" ht="11.25">
      <c r="A104" s="35"/>
      <c r="B104" s="36"/>
      <c r="C104" s="37"/>
      <c r="D104" s="182" t="s">
        <v>124</v>
      </c>
      <c r="E104" s="37"/>
      <c r="F104" s="183" t="s">
        <v>148</v>
      </c>
      <c r="G104" s="37"/>
      <c r="H104" s="37"/>
      <c r="I104" s="184"/>
      <c r="J104" s="37"/>
      <c r="K104" s="37"/>
      <c r="L104" s="40"/>
      <c r="M104" s="185"/>
      <c r="N104" s="18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124</v>
      </c>
      <c r="AU104" s="18" t="s">
        <v>79</v>
      </c>
    </row>
    <row r="105" spans="1:65" s="2" customFormat="1" ht="24.2" customHeight="1">
      <c r="A105" s="35"/>
      <c r="B105" s="36"/>
      <c r="C105" s="169" t="s">
        <v>149</v>
      </c>
      <c r="D105" s="169" t="s">
        <v>117</v>
      </c>
      <c r="E105" s="170" t="s">
        <v>150</v>
      </c>
      <c r="F105" s="171" t="s">
        <v>151</v>
      </c>
      <c r="G105" s="172" t="s">
        <v>152</v>
      </c>
      <c r="H105" s="173">
        <v>24.413</v>
      </c>
      <c r="I105" s="174"/>
      <c r="J105" s="175">
        <f>ROUND(I105*H105,2)</f>
        <v>0</v>
      </c>
      <c r="K105" s="171" t="s">
        <v>121</v>
      </c>
      <c r="L105" s="40"/>
      <c r="M105" s="176" t="s">
        <v>19</v>
      </c>
      <c r="N105" s="177" t="s">
        <v>43</v>
      </c>
      <c r="O105" s="65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0" t="s">
        <v>122</v>
      </c>
      <c r="AT105" s="180" t="s">
        <v>117</v>
      </c>
      <c r="AU105" s="180" t="s">
        <v>79</v>
      </c>
      <c r="AY105" s="18" t="s">
        <v>115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8" t="s">
        <v>77</v>
      </c>
      <c r="BK105" s="181">
        <f>ROUND(I105*H105,2)</f>
        <v>0</v>
      </c>
      <c r="BL105" s="18" t="s">
        <v>122</v>
      </c>
      <c r="BM105" s="180" t="s">
        <v>153</v>
      </c>
    </row>
    <row r="106" spans="1:47" s="2" customFormat="1" ht="11.25">
      <c r="A106" s="35"/>
      <c r="B106" s="36"/>
      <c r="C106" s="37"/>
      <c r="D106" s="182" t="s">
        <v>124</v>
      </c>
      <c r="E106" s="37"/>
      <c r="F106" s="183" t="s">
        <v>154</v>
      </c>
      <c r="G106" s="37"/>
      <c r="H106" s="37"/>
      <c r="I106" s="184"/>
      <c r="J106" s="37"/>
      <c r="K106" s="37"/>
      <c r="L106" s="40"/>
      <c r="M106" s="185"/>
      <c r="N106" s="186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124</v>
      </c>
      <c r="AU106" s="18" t="s">
        <v>79</v>
      </c>
    </row>
    <row r="107" spans="2:51" s="14" customFormat="1" ht="11.25">
      <c r="B107" s="198"/>
      <c r="C107" s="199"/>
      <c r="D107" s="189" t="s">
        <v>126</v>
      </c>
      <c r="E107" s="200" t="s">
        <v>19</v>
      </c>
      <c r="F107" s="201" t="s">
        <v>155</v>
      </c>
      <c r="G107" s="199"/>
      <c r="H107" s="202">
        <v>24.413</v>
      </c>
      <c r="I107" s="203"/>
      <c r="J107" s="199"/>
      <c r="K107" s="199"/>
      <c r="L107" s="204"/>
      <c r="M107" s="205"/>
      <c r="N107" s="206"/>
      <c r="O107" s="206"/>
      <c r="P107" s="206"/>
      <c r="Q107" s="206"/>
      <c r="R107" s="206"/>
      <c r="S107" s="206"/>
      <c r="T107" s="207"/>
      <c r="AT107" s="208" t="s">
        <v>126</v>
      </c>
      <c r="AU107" s="208" t="s">
        <v>79</v>
      </c>
      <c r="AV107" s="14" t="s">
        <v>79</v>
      </c>
      <c r="AW107" s="14" t="s">
        <v>33</v>
      </c>
      <c r="AX107" s="14" t="s">
        <v>77</v>
      </c>
      <c r="AY107" s="208" t="s">
        <v>115</v>
      </c>
    </row>
    <row r="108" spans="1:65" s="2" customFormat="1" ht="37.9" customHeight="1">
      <c r="A108" s="35"/>
      <c r="B108" s="36"/>
      <c r="C108" s="169" t="s">
        <v>156</v>
      </c>
      <c r="D108" s="169" t="s">
        <v>117</v>
      </c>
      <c r="E108" s="170" t="s">
        <v>157</v>
      </c>
      <c r="F108" s="171" t="s">
        <v>158</v>
      </c>
      <c r="G108" s="172" t="s">
        <v>120</v>
      </c>
      <c r="H108" s="173">
        <v>11.097</v>
      </c>
      <c r="I108" s="174"/>
      <c r="J108" s="175">
        <f>ROUND(I108*H108,2)</f>
        <v>0</v>
      </c>
      <c r="K108" s="171" t="s">
        <v>121</v>
      </c>
      <c r="L108" s="40"/>
      <c r="M108" s="176" t="s">
        <v>19</v>
      </c>
      <c r="N108" s="177" t="s">
        <v>43</v>
      </c>
      <c r="O108" s="65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0" t="s">
        <v>122</v>
      </c>
      <c r="AT108" s="180" t="s">
        <v>117</v>
      </c>
      <c r="AU108" s="180" t="s">
        <v>79</v>
      </c>
      <c r="AY108" s="18" t="s">
        <v>115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8" t="s">
        <v>77</v>
      </c>
      <c r="BK108" s="181">
        <f>ROUND(I108*H108,2)</f>
        <v>0</v>
      </c>
      <c r="BL108" s="18" t="s">
        <v>122</v>
      </c>
      <c r="BM108" s="180" t="s">
        <v>159</v>
      </c>
    </row>
    <row r="109" spans="1:47" s="2" customFormat="1" ht="11.25">
      <c r="A109" s="35"/>
      <c r="B109" s="36"/>
      <c r="C109" s="37"/>
      <c r="D109" s="182" t="s">
        <v>124</v>
      </c>
      <c r="E109" s="37"/>
      <c r="F109" s="183" t="s">
        <v>160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124</v>
      </c>
      <c r="AU109" s="18" t="s">
        <v>79</v>
      </c>
    </row>
    <row r="110" spans="2:51" s="14" customFormat="1" ht="11.25">
      <c r="B110" s="198"/>
      <c r="C110" s="199"/>
      <c r="D110" s="189" t="s">
        <v>126</v>
      </c>
      <c r="E110" s="200" t="s">
        <v>19</v>
      </c>
      <c r="F110" s="201" t="s">
        <v>161</v>
      </c>
      <c r="G110" s="199"/>
      <c r="H110" s="202">
        <v>11.097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126</v>
      </c>
      <c r="AU110" s="208" t="s">
        <v>79</v>
      </c>
      <c r="AV110" s="14" t="s">
        <v>79</v>
      </c>
      <c r="AW110" s="14" t="s">
        <v>33</v>
      </c>
      <c r="AX110" s="14" t="s">
        <v>77</v>
      </c>
      <c r="AY110" s="208" t="s">
        <v>115</v>
      </c>
    </row>
    <row r="111" spans="1:65" s="2" customFormat="1" ht="16.5" customHeight="1">
      <c r="A111" s="35"/>
      <c r="B111" s="36"/>
      <c r="C111" s="209" t="s">
        <v>162</v>
      </c>
      <c r="D111" s="209" t="s">
        <v>163</v>
      </c>
      <c r="E111" s="210" t="s">
        <v>164</v>
      </c>
      <c r="F111" s="211" t="s">
        <v>165</v>
      </c>
      <c r="G111" s="212" t="s">
        <v>152</v>
      </c>
      <c r="H111" s="213">
        <v>22.194</v>
      </c>
      <c r="I111" s="214"/>
      <c r="J111" s="215">
        <f>ROUND(I111*H111,2)</f>
        <v>0</v>
      </c>
      <c r="K111" s="211" t="s">
        <v>121</v>
      </c>
      <c r="L111" s="216"/>
      <c r="M111" s="217" t="s">
        <v>19</v>
      </c>
      <c r="N111" s="218" t="s">
        <v>43</v>
      </c>
      <c r="O111" s="65"/>
      <c r="P111" s="178">
        <f>O111*H111</f>
        <v>0</v>
      </c>
      <c r="Q111" s="178">
        <v>1</v>
      </c>
      <c r="R111" s="178">
        <f>Q111*H111</f>
        <v>22.194</v>
      </c>
      <c r="S111" s="178">
        <v>0</v>
      </c>
      <c r="T111" s="17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0" t="s">
        <v>162</v>
      </c>
      <c r="AT111" s="180" t="s">
        <v>163</v>
      </c>
      <c r="AU111" s="180" t="s">
        <v>79</v>
      </c>
      <c r="AY111" s="18" t="s">
        <v>115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8" t="s">
        <v>77</v>
      </c>
      <c r="BK111" s="181">
        <f>ROUND(I111*H111,2)</f>
        <v>0</v>
      </c>
      <c r="BL111" s="18" t="s">
        <v>122</v>
      </c>
      <c r="BM111" s="180" t="s">
        <v>166</v>
      </c>
    </row>
    <row r="112" spans="2:51" s="14" customFormat="1" ht="11.25">
      <c r="B112" s="198"/>
      <c r="C112" s="199"/>
      <c r="D112" s="189" t="s">
        <v>126</v>
      </c>
      <c r="E112" s="199"/>
      <c r="F112" s="201" t="s">
        <v>167</v>
      </c>
      <c r="G112" s="199"/>
      <c r="H112" s="202">
        <v>22.194</v>
      </c>
      <c r="I112" s="203"/>
      <c r="J112" s="199"/>
      <c r="K112" s="199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126</v>
      </c>
      <c r="AU112" s="208" t="s">
        <v>79</v>
      </c>
      <c r="AV112" s="14" t="s">
        <v>79</v>
      </c>
      <c r="AW112" s="14" t="s">
        <v>4</v>
      </c>
      <c r="AX112" s="14" t="s">
        <v>77</v>
      </c>
      <c r="AY112" s="208" t="s">
        <v>115</v>
      </c>
    </row>
    <row r="113" spans="1:65" s="2" customFormat="1" ht="24.2" customHeight="1">
      <c r="A113" s="35"/>
      <c r="B113" s="36"/>
      <c r="C113" s="169" t="s">
        <v>168</v>
      </c>
      <c r="D113" s="169" t="s">
        <v>117</v>
      </c>
      <c r="E113" s="170" t="s">
        <v>169</v>
      </c>
      <c r="F113" s="171" t="s">
        <v>170</v>
      </c>
      <c r="G113" s="172" t="s">
        <v>120</v>
      </c>
      <c r="H113" s="173">
        <v>18.495</v>
      </c>
      <c r="I113" s="174"/>
      <c r="J113" s="175">
        <f>ROUND(I113*H113,2)</f>
        <v>0</v>
      </c>
      <c r="K113" s="171" t="s">
        <v>121</v>
      </c>
      <c r="L113" s="40"/>
      <c r="M113" s="176" t="s">
        <v>19</v>
      </c>
      <c r="N113" s="177" t="s">
        <v>43</v>
      </c>
      <c r="O113" s="65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0" t="s">
        <v>122</v>
      </c>
      <c r="AT113" s="180" t="s">
        <v>117</v>
      </c>
      <c r="AU113" s="180" t="s">
        <v>79</v>
      </c>
      <c r="AY113" s="18" t="s">
        <v>115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8" t="s">
        <v>77</v>
      </c>
      <c r="BK113" s="181">
        <f>ROUND(I113*H113,2)</f>
        <v>0</v>
      </c>
      <c r="BL113" s="18" t="s">
        <v>122</v>
      </c>
      <c r="BM113" s="180" t="s">
        <v>171</v>
      </c>
    </row>
    <row r="114" spans="1:47" s="2" customFormat="1" ht="11.25">
      <c r="A114" s="35"/>
      <c r="B114" s="36"/>
      <c r="C114" s="37"/>
      <c r="D114" s="182" t="s">
        <v>124</v>
      </c>
      <c r="E114" s="37"/>
      <c r="F114" s="183" t="s">
        <v>172</v>
      </c>
      <c r="G114" s="37"/>
      <c r="H114" s="37"/>
      <c r="I114" s="184"/>
      <c r="J114" s="37"/>
      <c r="K114" s="37"/>
      <c r="L114" s="40"/>
      <c r="M114" s="185"/>
      <c r="N114" s="18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124</v>
      </c>
      <c r="AU114" s="18" t="s">
        <v>79</v>
      </c>
    </row>
    <row r="115" spans="2:51" s="13" customFormat="1" ht="11.25">
      <c r="B115" s="187"/>
      <c r="C115" s="188"/>
      <c r="D115" s="189" t="s">
        <v>126</v>
      </c>
      <c r="E115" s="190" t="s">
        <v>19</v>
      </c>
      <c r="F115" s="191" t="s">
        <v>127</v>
      </c>
      <c r="G115" s="188"/>
      <c r="H115" s="190" t="s">
        <v>19</v>
      </c>
      <c r="I115" s="192"/>
      <c r="J115" s="188"/>
      <c r="K115" s="188"/>
      <c r="L115" s="193"/>
      <c r="M115" s="194"/>
      <c r="N115" s="195"/>
      <c r="O115" s="195"/>
      <c r="P115" s="195"/>
      <c r="Q115" s="195"/>
      <c r="R115" s="195"/>
      <c r="S115" s="195"/>
      <c r="T115" s="196"/>
      <c r="AT115" s="197" t="s">
        <v>126</v>
      </c>
      <c r="AU115" s="197" t="s">
        <v>79</v>
      </c>
      <c r="AV115" s="13" t="s">
        <v>77</v>
      </c>
      <c r="AW115" s="13" t="s">
        <v>33</v>
      </c>
      <c r="AX115" s="13" t="s">
        <v>72</v>
      </c>
      <c r="AY115" s="197" t="s">
        <v>115</v>
      </c>
    </row>
    <row r="116" spans="2:51" s="14" customFormat="1" ht="11.25">
      <c r="B116" s="198"/>
      <c r="C116" s="199"/>
      <c r="D116" s="189" t="s">
        <v>126</v>
      </c>
      <c r="E116" s="200" t="s">
        <v>19</v>
      </c>
      <c r="F116" s="201" t="s">
        <v>173</v>
      </c>
      <c r="G116" s="199"/>
      <c r="H116" s="202">
        <v>18.495</v>
      </c>
      <c r="I116" s="203"/>
      <c r="J116" s="199"/>
      <c r="K116" s="199"/>
      <c r="L116" s="204"/>
      <c r="M116" s="205"/>
      <c r="N116" s="206"/>
      <c r="O116" s="206"/>
      <c r="P116" s="206"/>
      <c r="Q116" s="206"/>
      <c r="R116" s="206"/>
      <c r="S116" s="206"/>
      <c r="T116" s="207"/>
      <c r="AT116" s="208" t="s">
        <v>126</v>
      </c>
      <c r="AU116" s="208" t="s">
        <v>79</v>
      </c>
      <c r="AV116" s="14" t="s">
        <v>79</v>
      </c>
      <c r="AW116" s="14" t="s">
        <v>33</v>
      </c>
      <c r="AX116" s="14" t="s">
        <v>77</v>
      </c>
      <c r="AY116" s="208" t="s">
        <v>115</v>
      </c>
    </row>
    <row r="117" spans="2:63" s="12" customFormat="1" ht="22.9" customHeight="1">
      <c r="B117" s="153"/>
      <c r="C117" s="154"/>
      <c r="D117" s="155" t="s">
        <v>71</v>
      </c>
      <c r="E117" s="167" t="s">
        <v>122</v>
      </c>
      <c r="F117" s="167" t="s">
        <v>174</v>
      </c>
      <c r="G117" s="154"/>
      <c r="H117" s="154"/>
      <c r="I117" s="157"/>
      <c r="J117" s="168">
        <f>BK117</f>
        <v>0</v>
      </c>
      <c r="K117" s="154"/>
      <c r="L117" s="159"/>
      <c r="M117" s="160"/>
      <c r="N117" s="161"/>
      <c r="O117" s="161"/>
      <c r="P117" s="162">
        <f>SUM(P118:P120)</f>
        <v>0</v>
      </c>
      <c r="Q117" s="161"/>
      <c r="R117" s="162">
        <f>SUM(R118:R120)</f>
        <v>0</v>
      </c>
      <c r="S117" s="161"/>
      <c r="T117" s="163">
        <f>SUM(T118:T120)</f>
        <v>0</v>
      </c>
      <c r="AR117" s="164" t="s">
        <v>77</v>
      </c>
      <c r="AT117" s="165" t="s">
        <v>71</v>
      </c>
      <c r="AU117" s="165" t="s">
        <v>77</v>
      </c>
      <c r="AY117" s="164" t="s">
        <v>115</v>
      </c>
      <c r="BK117" s="166">
        <f>SUM(BK118:BK120)</f>
        <v>0</v>
      </c>
    </row>
    <row r="118" spans="1:65" s="2" customFormat="1" ht="21.75" customHeight="1">
      <c r="A118" s="35"/>
      <c r="B118" s="36"/>
      <c r="C118" s="169" t="s">
        <v>175</v>
      </c>
      <c r="D118" s="169" t="s">
        <v>117</v>
      </c>
      <c r="E118" s="170" t="s">
        <v>176</v>
      </c>
      <c r="F118" s="171" t="s">
        <v>177</v>
      </c>
      <c r="G118" s="172" t="s">
        <v>120</v>
      </c>
      <c r="H118" s="173">
        <v>2.466</v>
      </c>
      <c r="I118" s="174"/>
      <c r="J118" s="175">
        <f>ROUND(I118*H118,2)</f>
        <v>0</v>
      </c>
      <c r="K118" s="171" t="s">
        <v>121</v>
      </c>
      <c r="L118" s="40"/>
      <c r="M118" s="176" t="s">
        <v>19</v>
      </c>
      <c r="N118" s="177" t="s">
        <v>43</v>
      </c>
      <c r="O118" s="65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0" t="s">
        <v>122</v>
      </c>
      <c r="AT118" s="180" t="s">
        <v>117</v>
      </c>
      <c r="AU118" s="180" t="s">
        <v>79</v>
      </c>
      <c r="AY118" s="18" t="s">
        <v>115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8" t="s">
        <v>77</v>
      </c>
      <c r="BK118" s="181">
        <f>ROUND(I118*H118,2)</f>
        <v>0</v>
      </c>
      <c r="BL118" s="18" t="s">
        <v>122</v>
      </c>
      <c r="BM118" s="180" t="s">
        <v>178</v>
      </c>
    </row>
    <row r="119" spans="1:47" s="2" customFormat="1" ht="11.25">
      <c r="A119" s="35"/>
      <c r="B119" s="36"/>
      <c r="C119" s="37"/>
      <c r="D119" s="182" t="s">
        <v>124</v>
      </c>
      <c r="E119" s="37"/>
      <c r="F119" s="183" t="s">
        <v>179</v>
      </c>
      <c r="G119" s="37"/>
      <c r="H119" s="37"/>
      <c r="I119" s="184"/>
      <c r="J119" s="37"/>
      <c r="K119" s="37"/>
      <c r="L119" s="40"/>
      <c r="M119" s="185"/>
      <c r="N119" s="18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124</v>
      </c>
      <c r="AU119" s="18" t="s">
        <v>79</v>
      </c>
    </row>
    <row r="120" spans="2:51" s="14" customFormat="1" ht="11.25">
      <c r="B120" s="198"/>
      <c r="C120" s="199"/>
      <c r="D120" s="189" t="s">
        <v>126</v>
      </c>
      <c r="E120" s="200" t="s">
        <v>19</v>
      </c>
      <c r="F120" s="201" t="s">
        <v>180</v>
      </c>
      <c r="G120" s="199"/>
      <c r="H120" s="202">
        <v>2.466</v>
      </c>
      <c r="I120" s="203"/>
      <c r="J120" s="199"/>
      <c r="K120" s="199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126</v>
      </c>
      <c r="AU120" s="208" t="s">
        <v>79</v>
      </c>
      <c r="AV120" s="14" t="s">
        <v>79</v>
      </c>
      <c r="AW120" s="14" t="s">
        <v>33</v>
      </c>
      <c r="AX120" s="14" t="s">
        <v>77</v>
      </c>
      <c r="AY120" s="208" t="s">
        <v>115</v>
      </c>
    </row>
    <row r="121" spans="2:63" s="12" customFormat="1" ht="22.9" customHeight="1">
      <c r="B121" s="153"/>
      <c r="C121" s="154"/>
      <c r="D121" s="155" t="s">
        <v>71</v>
      </c>
      <c r="E121" s="167" t="s">
        <v>149</v>
      </c>
      <c r="F121" s="167" t="s">
        <v>181</v>
      </c>
      <c r="G121" s="154"/>
      <c r="H121" s="154"/>
      <c r="I121" s="157"/>
      <c r="J121" s="168">
        <f>BK121</f>
        <v>0</v>
      </c>
      <c r="K121" s="154"/>
      <c r="L121" s="159"/>
      <c r="M121" s="160"/>
      <c r="N121" s="161"/>
      <c r="O121" s="161"/>
      <c r="P121" s="162">
        <f>SUM(P122:P152)</f>
        <v>0</v>
      </c>
      <c r="Q121" s="161"/>
      <c r="R121" s="162">
        <f>SUM(R122:R152)</f>
        <v>63.85770471</v>
      </c>
      <c r="S121" s="161"/>
      <c r="T121" s="163">
        <f>SUM(T122:T152)</f>
        <v>0</v>
      </c>
      <c r="AR121" s="164" t="s">
        <v>77</v>
      </c>
      <c r="AT121" s="165" t="s">
        <v>71</v>
      </c>
      <c r="AU121" s="165" t="s">
        <v>77</v>
      </c>
      <c r="AY121" s="164" t="s">
        <v>115</v>
      </c>
      <c r="BK121" s="166">
        <f>SUM(BK122:BK152)</f>
        <v>0</v>
      </c>
    </row>
    <row r="122" spans="1:65" s="2" customFormat="1" ht="21.75" customHeight="1">
      <c r="A122" s="35"/>
      <c r="B122" s="36"/>
      <c r="C122" s="169" t="s">
        <v>182</v>
      </c>
      <c r="D122" s="169" t="s">
        <v>117</v>
      </c>
      <c r="E122" s="170" t="s">
        <v>183</v>
      </c>
      <c r="F122" s="171" t="s">
        <v>184</v>
      </c>
      <c r="G122" s="172" t="s">
        <v>185</v>
      </c>
      <c r="H122" s="173">
        <v>12.953</v>
      </c>
      <c r="I122" s="174"/>
      <c r="J122" s="175">
        <f>ROUND(I122*H122,2)</f>
        <v>0</v>
      </c>
      <c r="K122" s="171" t="s">
        <v>121</v>
      </c>
      <c r="L122" s="40"/>
      <c r="M122" s="176" t="s">
        <v>19</v>
      </c>
      <c r="N122" s="177" t="s">
        <v>43</v>
      </c>
      <c r="O122" s="65"/>
      <c r="P122" s="178">
        <f>O122*H122</f>
        <v>0</v>
      </c>
      <c r="Q122" s="178">
        <v>0.02048</v>
      </c>
      <c r="R122" s="178">
        <f>Q122*H122</f>
        <v>0.26527744000000003</v>
      </c>
      <c r="S122" s="178">
        <v>0</v>
      </c>
      <c r="T122" s="17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0" t="s">
        <v>122</v>
      </c>
      <c r="AT122" s="180" t="s">
        <v>117</v>
      </c>
      <c r="AU122" s="180" t="s">
        <v>79</v>
      </c>
      <c r="AY122" s="18" t="s">
        <v>115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8" t="s">
        <v>77</v>
      </c>
      <c r="BK122" s="181">
        <f>ROUND(I122*H122,2)</f>
        <v>0</v>
      </c>
      <c r="BL122" s="18" t="s">
        <v>122</v>
      </c>
      <c r="BM122" s="180" t="s">
        <v>186</v>
      </c>
    </row>
    <row r="123" spans="1:47" s="2" customFormat="1" ht="11.25">
      <c r="A123" s="35"/>
      <c r="B123" s="36"/>
      <c r="C123" s="37"/>
      <c r="D123" s="182" t="s">
        <v>124</v>
      </c>
      <c r="E123" s="37"/>
      <c r="F123" s="183" t="s">
        <v>187</v>
      </c>
      <c r="G123" s="37"/>
      <c r="H123" s="37"/>
      <c r="I123" s="184"/>
      <c r="J123" s="37"/>
      <c r="K123" s="37"/>
      <c r="L123" s="40"/>
      <c r="M123" s="185"/>
      <c r="N123" s="186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124</v>
      </c>
      <c r="AU123" s="18" t="s">
        <v>79</v>
      </c>
    </row>
    <row r="124" spans="2:51" s="13" customFormat="1" ht="11.25">
      <c r="B124" s="187"/>
      <c r="C124" s="188"/>
      <c r="D124" s="189" t="s">
        <v>126</v>
      </c>
      <c r="E124" s="190" t="s">
        <v>19</v>
      </c>
      <c r="F124" s="191" t="s">
        <v>188</v>
      </c>
      <c r="G124" s="188"/>
      <c r="H124" s="190" t="s">
        <v>19</v>
      </c>
      <c r="I124" s="192"/>
      <c r="J124" s="188"/>
      <c r="K124" s="188"/>
      <c r="L124" s="193"/>
      <c r="M124" s="194"/>
      <c r="N124" s="195"/>
      <c r="O124" s="195"/>
      <c r="P124" s="195"/>
      <c r="Q124" s="195"/>
      <c r="R124" s="195"/>
      <c r="S124" s="195"/>
      <c r="T124" s="196"/>
      <c r="AT124" s="197" t="s">
        <v>126</v>
      </c>
      <c r="AU124" s="197" t="s">
        <v>79</v>
      </c>
      <c r="AV124" s="13" t="s">
        <v>77</v>
      </c>
      <c r="AW124" s="13" t="s">
        <v>33</v>
      </c>
      <c r="AX124" s="13" t="s">
        <v>72</v>
      </c>
      <c r="AY124" s="197" t="s">
        <v>115</v>
      </c>
    </row>
    <row r="125" spans="2:51" s="14" customFormat="1" ht="11.25">
      <c r="B125" s="198"/>
      <c r="C125" s="199"/>
      <c r="D125" s="189" t="s">
        <v>126</v>
      </c>
      <c r="E125" s="200" t="s">
        <v>19</v>
      </c>
      <c r="F125" s="201" t="s">
        <v>189</v>
      </c>
      <c r="G125" s="199"/>
      <c r="H125" s="202">
        <v>12.953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126</v>
      </c>
      <c r="AU125" s="208" t="s">
        <v>79</v>
      </c>
      <c r="AV125" s="14" t="s">
        <v>79</v>
      </c>
      <c r="AW125" s="14" t="s">
        <v>33</v>
      </c>
      <c r="AX125" s="14" t="s">
        <v>77</v>
      </c>
      <c r="AY125" s="208" t="s">
        <v>115</v>
      </c>
    </row>
    <row r="126" spans="1:65" s="2" customFormat="1" ht="24.2" customHeight="1">
      <c r="A126" s="35"/>
      <c r="B126" s="36"/>
      <c r="C126" s="169" t="s">
        <v>190</v>
      </c>
      <c r="D126" s="169" t="s">
        <v>117</v>
      </c>
      <c r="E126" s="170" t="s">
        <v>191</v>
      </c>
      <c r="F126" s="171" t="s">
        <v>192</v>
      </c>
      <c r="G126" s="172" t="s">
        <v>120</v>
      </c>
      <c r="H126" s="173">
        <v>4.692</v>
      </c>
      <c r="I126" s="174"/>
      <c r="J126" s="175">
        <f>ROUND(I126*H126,2)</f>
        <v>0</v>
      </c>
      <c r="K126" s="171" t="s">
        <v>121</v>
      </c>
      <c r="L126" s="40"/>
      <c r="M126" s="176" t="s">
        <v>19</v>
      </c>
      <c r="N126" s="177" t="s">
        <v>43</v>
      </c>
      <c r="O126" s="65"/>
      <c r="P126" s="178">
        <f>O126*H126</f>
        <v>0</v>
      </c>
      <c r="Q126" s="178">
        <v>2.30102</v>
      </c>
      <c r="R126" s="178">
        <f>Q126*H126</f>
        <v>10.79638584</v>
      </c>
      <c r="S126" s="178">
        <v>0</v>
      </c>
      <c r="T126" s="17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0" t="s">
        <v>122</v>
      </c>
      <c r="AT126" s="180" t="s">
        <v>117</v>
      </c>
      <c r="AU126" s="180" t="s">
        <v>79</v>
      </c>
      <c r="AY126" s="18" t="s">
        <v>115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8" t="s">
        <v>77</v>
      </c>
      <c r="BK126" s="181">
        <f>ROUND(I126*H126,2)</f>
        <v>0</v>
      </c>
      <c r="BL126" s="18" t="s">
        <v>122</v>
      </c>
      <c r="BM126" s="180" t="s">
        <v>193</v>
      </c>
    </row>
    <row r="127" spans="1:47" s="2" customFormat="1" ht="11.25">
      <c r="A127" s="35"/>
      <c r="B127" s="36"/>
      <c r="C127" s="37"/>
      <c r="D127" s="182" t="s">
        <v>124</v>
      </c>
      <c r="E127" s="37"/>
      <c r="F127" s="183" t="s">
        <v>194</v>
      </c>
      <c r="G127" s="37"/>
      <c r="H127" s="37"/>
      <c r="I127" s="184"/>
      <c r="J127" s="37"/>
      <c r="K127" s="37"/>
      <c r="L127" s="40"/>
      <c r="M127" s="185"/>
      <c r="N127" s="186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124</v>
      </c>
      <c r="AU127" s="18" t="s">
        <v>79</v>
      </c>
    </row>
    <row r="128" spans="2:51" s="13" customFormat="1" ht="11.25">
      <c r="B128" s="187"/>
      <c r="C128" s="188"/>
      <c r="D128" s="189" t="s">
        <v>126</v>
      </c>
      <c r="E128" s="190" t="s">
        <v>19</v>
      </c>
      <c r="F128" s="191" t="s">
        <v>195</v>
      </c>
      <c r="G128" s="188"/>
      <c r="H128" s="190" t="s">
        <v>19</v>
      </c>
      <c r="I128" s="192"/>
      <c r="J128" s="188"/>
      <c r="K128" s="188"/>
      <c r="L128" s="193"/>
      <c r="M128" s="194"/>
      <c r="N128" s="195"/>
      <c r="O128" s="195"/>
      <c r="P128" s="195"/>
      <c r="Q128" s="195"/>
      <c r="R128" s="195"/>
      <c r="S128" s="195"/>
      <c r="T128" s="196"/>
      <c r="AT128" s="197" t="s">
        <v>126</v>
      </c>
      <c r="AU128" s="197" t="s">
        <v>79</v>
      </c>
      <c r="AV128" s="13" t="s">
        <v>77</v>
      </c>
      <c r="AW128" s="13" t="s">
        <v>33</v>
      </c>
      <c r="AX128" s="13" t="s">
        <v>72</v>
      </c>
      <c r="AY128" s="197" t="s">
        <v>115</v>
      </c>
    </row>
    <row r="129" spans="2:51" s="14" customFormat="1" ht="11.25">
      <c r="B129" s="198"/>
      <c r="C129" s="199"/>
      <c r="D129" s="189" t="s">
        <v>126</v>
      </c>
      <c r="E129" s="200" t="s">
        <v>19</v>
      </c>
      <c r="F129" s="201" t="s">
        <v>196</v>
      </c>
      <c r="G129" s="199"/>
      <c r="H129" s="202">
        <v>4.692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126</v>
      </c>
      <c r="AU129" s="208" t="s">
        <v>79</v>
      </c>
      <c r="AV129" s="14" t="s">
        <v>79</v>
      </c>
      <c r="AW129" s="14" t="s">
        <v>33</v>
      </c>
      <c r="AX129" s="14" t="s">
        <v>77</v>
      </c>
      <c r="AY129" s="208" t="s">
        <v>115</v>
      </c>
    </row>
    <row r="130" spans="1:65" s="2" customFormat="1" ht="21.75" customHeight="1">
      <c r="A130" s="35"/>
      <c r="B130" s="36"/>
      <c r="C130" s="169" t="s">
        <v>197</v>
      </c>
      <c r="D130" s="169" t="s">
        <v>117</v>
      </c>
      <c r="E130" s="170" t="s">
        <v>198</v>
      </c>
      <c r="F130" s="171" t="s">
        <v>199</v>
      </c>
      <c r="G130" s="172" t="s">
        <v>120</v>
      </c>
      <c r="H130" s="173">
        <v>20.373</v>
      </c>
      <c r="I130" s="174"/>
      <c r="J130" s="175">
        <f>ROUND(I130*H130,2)</f>
        <v>0</v>
      </c>
      <c r="K130" s="171" t="s">
        <v>121</v>
      </c>
      <c r="L130" s="40"/>
      <c r="M130" s="176" t="s">
        <v>19</v>
      </c>
      <c r="N130" s="177" t="s">
        <v>43</v>
      </c>
      <c r="O130" s="65"/>
      <c r="P130" s="178">
        <f>O130*H130</f>
        <v>0</v>
      </c>
      <c r="Q130" s="178">
        <v>2.50187</v>
      </c>
      <c r="R130" s="178">
        <f>Q130*H130</f>
        <v>50.97059751</v>
      </c>
      <c r="S130" s="178">
        <v>0</v>
      </c>
      <c r="T130" s="17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0" t="s">
        <v>122</v>
      </c>
      <c r="AT130" s="180" t="s">
        <v>117</v>
      </c>
      <c r="AU130" s="180" t="s">
        <v>79</v>
      </c>
      <c r="AY130" s="18" t="s">
        <v>115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8" t="s">
        <v>77</v>
      </c>
      <c r="BK130" s="181">
        <f>ROUND(I130*H130,2)</f>
        <v>0</v>
      </c>
      <c r="BL130" s="18" t="s">
        <v>122</v>
      </c>
      <c r="BM130" s="180" t="s">
        <v>200</v>
      </c>
    </row>
    <row r="131" spans="1:47" s="2" customFormat="1" ht="11.25">
      <c r="A131" s="35"/>
      <c r="B131" s="36"/>
      <c r="C131" s="37"/>
      <c r="D131" s="182" t="s">
        <v>124</v>
      </c>
      <c r="E131" s="37"/>
      <c r="F131" s="183" t="s">
        <v>201</v>
      </c>
      <c r="G131" s="37"/>
      <c r="H131" s="37"/>
      <c r="I131" s="184"/>
      <c r="J131" s="37"/>
      <c r="K131" s="37"/>
      <c r="L131" s="40"/>
      <c r="M131" s="185"/>
      <c r="N131" s="186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124</v>
      </c>
      <c r="AU131" s="18" t="s">
        <v>79</v>
      </c>
    </row>
    <row r="132" spans="2:51" s="13" customFormat="1" ht="11.25">
      <c r="B132" s="187"/>
      <c r="C132" s="188"/>
      <c r="D132" s="189" t="s">
        <v>126</v>
      </c>
      <c r="E132" s="190" t="s">
        <v>19</v>
      </c>
      <c r="F132" s="191" t="s">
        <v>202</v>
      </c>
      <c r="G132" s="188"/>
      <c r="H132" s="190" t="s">
        <v>19</v>
      </c>
      <c r="I132" s="192"/>
      <c r="J132" s="188"/>
      <c r="K132" s="188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126</v>
      </c>
      <c r="AU132" s="197" t="s">
        <v>79</v>
      </c>
      <c r="AV132" s="13" t="s">
        <v>77</v>
      </c>
      <c r="AW132" s="13" t="s">
        <v>33</v>
      </c>
      <c r="AX132" s="13" t="s">
        <v>72</v>
      </c>
      <c r="AY132" s="197" t="s">
        <v>115</v>
      </c>
    </row>
    <row r="133" spans="2:51" s="14" customFormat="1" ht="11.25">
      <c r="B133" s="198"/>
      <c r="C133" s="199"/>
      <c r="D133" s="189" t="s">
        <v>126</v>
      </c>
      <c r="E133" s="200" t="s">
        <v>19</v>
      </c>
      <c r="F133" s="201" t="s">
        <v>203</v>
      </c>
      <c r="G133" s="199"/>
      <c r="H133" s="202">
        <v>20.373</v>
      </c>
      <c r="I133" s="203"/>
      <c r="J133" s="199"/>
      <c r="K133" s="199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126</v>
      </c>
      <c r="AU133" s="208" t="s">
        <v>79</v>
      </c>
      <c r="AV133" s="14" t="s">
        <v>79</v>
      </c>
      <c r="AW133" s="14" t="s">
        <v>33</v>
      </c>
      <c r="AX133" s="14" t="s">
        <v>77</v>
      </c>
      <c r="AY133" s="208" t="s">
        <v>115</v>
      </c>
    </row>
    <row r="134" spans="1:65" s="2" customFormat="1" ht="21.75" customHeight="1">
      <c r="A134" s="35"/>
      <c r="B134" s="36"/>
      <c r="C134" s="169" t="s">
        <v>204</v>
      </c>
      <c r="D134" s="169" t="s">
        <v>117</v>
      </c>
      <c r="E134" s="170" t="s">
        <v>205</v>
      </c>
      <c r="F134" s="171" t="s">
        <v>206</v>
      </c>
      <c r="G134" s="172" t="s">
        <v>120</v>
      </c>
      <c r="H134" s="173">
        <v>20.373</v>
      </c>
      <c r="I134" s="174"/>
      <c r="J134" s="175">
        <f>ROUND(I134*H134,2)</f>
        <v>0</v>
      </c>
      <c r="K134" s="171" t="s">
        <v>121</v>
      </c>
      <c r="L134" s="40"/>
      <c r="M134" s="176" t="s">
        <v>19</v>
      </c>
      <c r="N134" s="177" t="s">
        <v>43</v>
      </c>
      <c r="O134" s="65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122</v>
      </c>
      <c r="AT134" s="180" t="s">
        <v>117</v>
      </c>
      <c r="AU134" s="180" t="s">
        <v>79</v>
      </c>
      <c r="AY134" s="18" t="s">
        <v>115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8" t="s">
        <v>77</v>
      </c>
      <c r="BK134" s="181">
        <f>ROUND(I134*H134,2)</f>
        <v>0</v>
      </c>
      <c r="BL134" s="18" t="s">
        <v>122</v>
      </c>
      <c r="BM134" s="180" t="s">
        <v>207</v>
      </c>
    </row>
    <row r="135" spans="1:47" s="2" customFormat="1" ht="11.25">
      <c r="A135" s="35"/>
      <c r="B135" s="36"/>
      <c r="C135" s="37"/>
      <c r="D135" s="182" t="s">
        <v>124</v>
      </c>
      <c r="E135" s="37"/>
      <c r="F135" s="183" t="s">
        <v>208</v>
      </c>
      <c r="G135" s="37"/>
      <c r="H135" s="37"/>
      <c r="I135" s="184"/>
      <c r="J135" s="37"/>
      <c r="K135" s="37"/>
      <c r="L135" s="40"/>
      <c r="M135" s="185"/>
      <c r="N135" s="186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124</v>
      </c>
      <c r="AU135" s="18" t="s">
        <v>79</v>
      </c>
    </row>
    <row r="136" spans="1:65" s="2" customFormat="1" ht="24.2" customHeight="1">
      <c r="A136" s="35"/>
      <c r="B136" s="36"/>
      <c r="C136" s="169" t="s">
        <v>8</v>
      </c>
      <c r="D136" s="169" t="s">
        <v>117</v>
      </c>
      <c r="E136" s="170" t="s">
        <v>209</v>
      </c>
      <c r="F136" s="171" t="s">
        <v>210</v>
      </c>
      <c r="G136" s="172" t="s">
        <v>120</v>
      </c>
      <c r="H136" s="173">
        <v>20.373</v>
      </c>
      <c r="I136" s="174"/>
      <c r="J136" s="175">
        <f>ROUND(I136*H136,2)</f>
        <v>0</v>
      </c>
      <c r="K136" s="171" t="s">
        <v>121</v>
      </c>
      <c r="L136" s="40"/>
      <c r="M136" s="176" t="s">
        <v>19</v>
      </c>
      <c r="N136" s="177" t="s">
        <v>43</v>
      </c>
      <c r="O136" s="65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122</v>
      </c>
      <c r="AT136" s="180" t="s">
        <v>117</v>
      </c>
      <c r="AU136" s="180" t="s">
        <v>79</v>
      </c>
      <c r="AY136" s="18" t="s">
        <v>115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8" t="s">
        <v>77</v>
      </c>
      <c r="BK136" s="181">
        <f>ROUND(I136*H136,2)</f>
        <v>0</v>
      </c>
      <c r="BL136" s="18" t="s">
        <v>122</v>
      </c>
      <c r="BM136" s="180" t="s">
        <v>211</v>
      </c>
    </row>
    <row r="137" spans="1:47" s="2" customFormat="1" ht="11.25">
      <c r="A137" s="35"/>
      <c r="B137" s="36"/>
      <c r="C137" s="37"/>
      <c r="D137" s="182" t="s">
        <v>124</v>
      </c>
      <c r="E137" s="37"/>
      <c r="F137" s="183" t="s">
        <v>212</v>
      </c>
      <c r="G137" s="37"/>
      <c r="H137" s="37"/>
      <c r="I137" s="184"/>
      <c r="J137" s="37"/>
      <c r="K137" s="37"/>
      <c r="L137" s="40"/>
      <c r="M137" s="185"/>
      <c r="N137" s="186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124</v>
      </c>
      <c r="AU137" s="18" t="s">
        <v>79</v>
      </c>
    </row>
    <row r="138" spans="1:65" s="2" customFormat="1" ht="16.5" customHeight="1">
      <c r="A138" s="35"/>
      <c r="B138" s="36"/>
      <c r="C138" s="169" t="s">
        <v>213</v>
      </c>
      <c r="D138" s="169" t="s">
        <v>117</v>
      </c>
      <c r="E138" s="170" t="s">
        <v>214</v>
      </c>
      <c r="F138" s="171" t="s">
        <v>215</v>
      </c>
      <c r="G138" s="172" t="s">
        <v>185</v>
      </c>
      <c r="H138" s="173">
        <v>135.82</v>
      </c>
      <c r="I138" s="174"/>
      <c r="J138" s="175">
        <f>ROUND(I138*H138,2)</f>
        <v>0</v>
      </c>
      <c r="K138" s="171" t="s">
        <v>19</v>
      </c>
      <c r="L138" s="40"/>
      <c r="M138" s="176" t="s">
        <v>19</v>
      </c>
      <c r="N138" s="177" t="s">
        <v>43</v>
      </c>
      <c r="O138" s="65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122</v>
      </c>
      <c r="AT138" s="180" t="s">
        <v>117</v>
      </c>
      <c r="AU138" s="180" t="s">
        <v>79</v>
      </c>
      <c r="AY138" s="18" t="s">
        <v>115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8" t="s">
        <v>77</v>
      </c>
      <c r="BK138" s="181">
        <f>ROUND(I138*H138,2)</f>
        <v>0</v>
      </c>
      <c r="BL138" s="18" t="s">
        <v>122</v>
      </c>
      <c r="BM138" s="180" t="s">
        <v>216</v>
      </c>
    </row>
    <row r="139" spans="1:65" s="2" customFormat="1" ht="16.5" customHeight="1">
      <c r="A139" s="35"/>
      <c r="B139" s="36"/>
      <c r="C139" s="169" t="s">
        <v>217</v>
      </c>
      <c r="D139" s="169" t="s">
        <v>117</v>
      </c>
      <c r="E139" s="170" t="s">
        <v>218</v>
      </c>
      <c r="F139" s="171" t="s">
        <v>219</v>
      </c>
      <c r="G139" s="172" t="s">
        <v>152</v>
      </c>
      <c r="H139" s="173">
        <v>1.716</v>
      </c>
      <c r="I139" s="174"/>
      <c r="J139" s="175">
        <f>ROUND(I139*H139,2)</f>
        <v>0</v>
      </c>
      <c r="K139" s="171" t="s">
        <v>121</v>
      </c>
      <c r="L139" s="40"/>
      <c r="M139" s="176" t="s">
        <v>19</v>
      </c>
      <c r="N139" s="177" t="s">
        <v>43</v>
      </c>
      <c r="O139" s="65"/>
      <c r="P139" s="178">
        <f>O139*H139</f>
        <v>0</v>
      </c>
      <c r="Q139" s="178">
        <v>1.06277</v>
      </c>
      <c r="R139" s="178">
        <f>Q139*H139</f>
        <v>1.82371332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122</v>
      </c>
      <c r="AT139" s="180" t="s">
        <v>117</v>
      </c>
      <c r="AU139" s="180" t="s">
        <v>79</v>
      </c>
      <c r="AY139" s="18" t="s">
        <v>115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8" t="s">
        <v>77</v>
      </c>
      <c r="BK139" s="181">
        <f>ROUND(I139*H139,2)</f>
        <v>0</v>
      </c>
      <c r="BL139" s="18" t="s">
        <v>122</v>
      </c>
      <c r="BM139" s="180" t="s">
        <v>220</v>
      </c>
    </row>
    <row r="140" spans="1:47" s="2" customFormat="1" ht="11.25">
      <c r="A140" s="35"/>
      <c r="B140" s="36"/>
      <c r="C140" s="37"/>
      <c r="D140" s="182" t="s">
        <v>124</v>
      </c>
      <c r="E140" s="37"/>
      <c r="F140" s="183" t="s">
        <v>221</v>
      </c>
      <c r="G140" s="37"/>
      <c r="H140" s="37"/>
      <c r="I140" s="184"/>
      <c r="J140" s="37"/>
      <c r="K140" s="37"/>
      <c r="L140" s="40"/>
      <c r="M140" s="185"/>
      <c r="N140" s="18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124</v>
      </c>
      <c r="AU140" s="18" t="s">
        <v>79</v>
      </c>
    </row>
    <row r="141" spans="2:51" s="13" customFormat="1" ht="11.25">
      <c r="B141" s="187"/>
      <c r="C141" s="188"/>
      <c r="D141" s="189" t="s">
        <v>126</v>
      </c>
      <c r="E141" s="190" t="s">
        <v>19</v>
      </c>
      <c r="F141" s="191" t="s">
        <v>222</v>
      </c>
      <c r="G141" s="188"/>
      <c r="H141" s="190" t="s">
        <v>19</v>
      </c>
      <c r="I141" s="192"/>
      <c r="J141" s="188"/>
      <c r="K141" s="188"/>
      <c r="L141" s="193"/>
      <c r="M141" s="194"/>
      <c r="N141" s="195"/>
      <c r="O141" s="195"/>
      <c r="P141" s="195"/>
      <c r="Q141" s="195"/>
      <c r="R141" s="195"/>
      <c r="S141" s="195"/>
      <c r="T141" s="196"/>
      <c r="AT141" s="197" t="s">
        <v>126</v>
      </c>
      <c r="AU141" s="197" t="s">
        <v>79</v>
      </c>
      <c r="AV141" s="13" t="s">
        <v>77</v>
      </c>
      <c r="AW141" s="13" t="s">
        <v>33</v>
      </c>
      <c r="AX141" s="13" t="s">
        <v>72</v>
      </c>
      <c r="AY141" s="197" t="s">
        <v>115</v>
      </c>
    </row>
    <row r="142" spans="2:51" s="13" customFormat="1" ht="11.25">
      <c r="B142" s="187"/>
      <c r="C142" s="188"/>
      <c r="D142" s="189" t="s">
        <v>126</v>
      </c>
      <c r="E142" s="190" t="s">
        <v>19</v>
      </c>
      <c r="F142" s="191" t="s">
        <v>223</v>
      </c>
      <c r="G142" s="188"/>
      <c r="H142" s="190" t="s">
        <v>19</v>
      </c>
      <c r="I142" s="192"/>
      <c r="J142" s="188"/>
      <c r="K142" s="188"/>
      <c r="L142" s="193"/>
      <c r="M142" s="194"/>
      <c r="N142" s="195"/>
      <c r="O142" s="195"/>
      <c r="P142" s="195"/>
      <c r="Q142" s="195"/>
      <c r="R142" s="195"/>
      <c r="S142" s="195"/>
      <c r="T142" s="196"/>
      <c r="AT142" s="197" t="s">
        <v>126</v>
      </c>
      <c r="AU142" s="197" t="s">
        <v>79</v>
      </c>
      <c r="AV142" s="13" t="s">
        <v>77</v>
      </c>
      <c r="AW142" s="13" t="s">
        <v>33</v>
      </c>
      <c r="AX142" s="13" t="s">
        <v>72</v>
      </c>
      <c r="AY142" s="197" t="s">
        <v>115</v>
      </c>
    </row>
    <row r="143" spans="2:51" s="14" customFormat="1" ht="11.25">
      <c r="B143" s="198"/>
      <c r="C143" s="199"/>
      <c r="D143" s="189" t="s">
        <v>126</v>
      </c>
      <c r="E143" s="200" t="s">
        <v>19</v>
      </c>
      <c r="F143" s="201" t="s">
        <v>224</v>
      </c>
      <c r="G143" s="199"/>
      <c r="H143" s="202">
        <v>1.395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126</v>
      </c>
      <c r="AU143" s="208" t="s">
        <v>79</v>
      </c>
      <c r="AV143" s="14" t="s">
        <v>79</v>
      </c>
      <c r="AW143" s="14" t="s">
        <v>33</v>
      </c>
      <c r="AX143" s="14" t="s">
        <v>72</v>
      </c>
      <c r="AY143" s="208" t="s">
        <v>115</v>
      </c>
    </row>
    <row r="144" spans="2:51" s="13" customFormat="1" ht="11.25">
      <c r="B144" s="187"/>
      <c r="C144" s="188"/>
      <c r="D144" s="189" t="s">
        <v>126</v>
      </c>
      <c r="E144" s="190" t="s">
        <v>19</v>
      </c>
      <c r="F144" s="191" t="s">
        <v>225</v>
      </c>
      <c r="G144" s="188"/>
      <c r="H144" s="190" t="s">
        <v>19</v>
      </c>
      <c r="I144" s="192"/>
      <c r="J144" s="188"/>
      <c r="K144" s="188"/>
      <c r="L144" s="193"/>
      <c r="M144" s="194"/>
      <c r="N144" s="195"/>
      <c r="O144" s="195"/>
      <c r="P144" s="195"/>
      <c r="Q144" s="195"/>
      <c r="R144" s="195"/>
      <c r="S144" s="195"/>
      <c r="T144" s="196"/>
      <c r="AT144" s="197" t="s">
        <v>126</v>
      </c>
      <c r="AU144" s="197" t="s">
        <v>79</v>
      </c>
      <c r="AV144" s="13" t="s">
        <v>77</v>
      </c>
      <c r="AW144" s="13" t="s">
        <v>33</v>
      </c>
      <c r="AX144" s="13" t="s">
        <v>72</v>
      </c>
      <c r="AY144" s="197" t="s">
        <v>115</v>
      </c>
    </row>
    <row r="145" spans="2:51" s="14" customFormat="1" ht="11.25">
      <c r="B145" s="198"/>
      <c r="C145" s="199"/>
      <c r="D145" s="189" t="s">
        <v>126</v>
      </c>
      <c r="E145" s="200" t="s">
        <v>19</v>
      </c>
      <c r="F145" s="201" t="s">
        <v>226</v>
      </c>
      <c r="G145" s="199"/>
      <c r="H145" s="202">
        <v>0.321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126</v>
      </c>
      <c r="AU145" s="208" t="s">
        <v>79</v>
      </c>
      <c r="AV145" s="14" t="s">
        <v>79</v>
      </c>
      <c r="AW145" s="14" t="s">
        <v>33</v>
      </c>
      <c r="AX145" s="14" t="s">
        <v>72</v>
      </c>
      <c r="AY145" s="208" t="s">
        <v>115</v>
      </c>
    </row>
    <row r="146" spans="2:51" s="15" customFormat="1" ht="11.25">
      <c r="B146" s="219"/>
      <c r="C146" s="220"/>
      <c r="D146" s="189" t="s">
        <v>126</v>
      </c>
      <c r="E146" s="221" t="s">
        <v>19</v>
      </c>
      <c r="F146" s="222" t="s">
        <v>227</v>
      </c>
      <c r="G146" s="220"/>
      <c r="H146" s="223">
        <v>1.716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126</v>
      </c>
      <c r="AU146" s="229" t="s">
        <v>79</v>
      </c>
      <c r="AV146" s="15" t="s">
        <v>122</v>
      </c>
      <c r="AW146" s="15" t="s">
        <v>33</v>
      </c>
      <c r="AX146" s="15" t="s">
        <v>77</v>
      </c>
      <c r="AY146" s="229" t="s">
        <v>115</v>
      </c>
    </row>
    <row r="147" spans="1:65" s="2" customFormat="1" ht="16.5" customHeight="1">
      <c r="A147" s="35"/>
      <c r="B147" s="36"/>
      <c r="C147" s="169" t="s">
        <v>228</v>
      </c>
      <c r="D147" s="169" t="s">
        <v>117</v>
      </c>
      <c r="E147" s="170" t="s">
        <v>229</v>
      </c>
      <c r="F147" s="171" t="s">
        <v>230</v>
      </c>
      <c r="G147" s="172" t="s">
        <v>231</v>
      </c>
      <c r="H147" s="173">
        <v>1</v>
      </c>
      <c r="I147" s="174"/>
      <c r="J147" s="175">
        <f>ROUND(I147*H147,2)</f>
        <v>0</v>
      </c>
      <c r="K147" s="171" t="s">
        <v>19</v>
      </c>
      <c r="L147" s="40"/>
      <c r="M147" s="176" t="s">
        <v>19</v>
      </c>
      <c r="N147" s="177" t="s">
        <v>43</v>
      </c>
      <c r="O147" s="65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122</v>
      </c>
      <c r="AT147" s="180" t="s">
        <v>117</v>
      </c>
      <c r="AU147" s="180" t="s">
        <v>79</v>
      </c>
      <c r="AY147" s="18" t="s">
        <v>115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77</v>
      </c>
      <c r="BK147" s="181">
        <f>ROUND(I147*H147,2)</f>
        <v>0</v>
      </c>
      <c r="BL147" s="18" t="s">
        <v>122</v>
      </c>
      <c r="BM147" s="180" t="s">
        <v>232</v>
      </c>
    </row>
    <row r="148" spans="1:65" s="2" customFormat="1" ht="24.2" customHeight="1">
      <c r="A148" s="35"/>
      <c r="B148" s="36"/>
      <c r="C148" s="169" t="s">
        <v>233</v>
      </c>
      <c r="D148" s="169" t="s">
        <v>117</v>
      </c>
      <c r="E148" s="170" t="s">
        <v>234</v>
      </c>
      <c r="F148" s="171" t="s">
        <v>235</v>
      </c>
      <c r="G148" s="172" t="s">
        <v>236</v>
      </c>
      <c r="H148" s="173">
        <v>86.53</v>
      </c>
      <c r="I148" s="174"/>
      <c r="J148" s="175">
        <f>ROUND(I148*H148,2)</f>
        <v>0</v>
      </c>
      <c r="K148" s="171" t="s">
        <v>121</v>
      </c>
      <c r="L148" s="40"/>
      <c r="M148" s="176" t="s">
        <v>19</v>
      </c>
      <c r="N148" s="177" t="s">
        <v>43</v>
      </c>
      <c r="O148" s="65"/>
      <c r="P148" s="178">
        <f>O148*H148</f>
        <v>0</v>
      </c>
      <c r="Q148" s="178">
        <v>2E-05</v>
      </c>
      <c r="R148" s="178">
        <f>Q148*H148</f>
        <v>0.0017306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122</v>
      </c>
      <c r="AT148" s="180" t="s">
        <v>117</v>
      </c>
      <c r="AU148" s="180" t="s">
        <v>79</v>
      </c>
      <c r="AY148" s="18" t="s">
        <v>115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8" t="s">
        <v>77</v>
      </c>
      <c r="BK148" s="181">
        <f>ROUND(I148*H148,2)</f>
        <v>0</v>
      </c>
      <c r="BL148" s="18" t="s">
        <v>122</v>
      </c>
      <c r="BM148" s="180" t="s">
        <v>237</v>
      </c>
    </row>
    <row r="149" spans="1:47" s="2" customFormat="1" ht="11.25">
      <c r="A149" s="35"/>
      <c r="B149" s="36"/>
      <c r="C149" s="37"/>
      <c r="D149" s="182" t="s">
        <v>124</v>
      </c>
      <c r="E149" s="37"/>
      <c r="F149" s="183" t="s">
        <v>238</v>
      </c>
      <c r="G149" s="37"/>
      <c r="H149" s="37"/>
      <c r="I149" s="184"/>
      <c r="J149" s="37"/>
      <c r="K149" s="37"/>
      <c r="L149" s="40"/>
      <c r="M149" s="185"/>
      <c r="N149" s="186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124</v>
      </c>
      <c r="AU149" s="18" t="s">
        <v>79</v>
      </c>
    </row>
    <row r="150" spans="2:51" s="14" customFormat="1" ht="22.5">
      <c r="B150" s="198"/>
      <c r="C150" s="199"/>
      <c r="D150" s="189" t="s">
        <v>126</v>
      </c>
      <c r="E150" s="200" t="s">
        <v>19</v>
      </c>
      <c r="F150" s="201" t="s">
        <v>239</v>
      </c>
      <c r="G150" s="199"/>
      <c r="H150" s="202">
        <v>40.45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126</v>
      </c>
      <c r="AU150" s="208" t="s">
        <v>79</v>
      </c>
      <c r="AV150" s="14" t="s">
        <v>79</v>
      </c>
      <c r="AW150" s="14" t="s">
        <v>33</v>
      </c>
      <c r="AX150" s="14" t="s">
        <v>72</v>
      </c>
      <c r="AY150" s="208" t="s">
        <v>115</v>
      </c>
    </row>
    <row r="151" spans="2:51" s="14" customFormat="1" ht="22.5">
      <c r="B151" s="198"/>
      <c r="C151" s="199"/>
      <c r="D151" s="189" t="s">
        <v>126</v>
      </c>
      <c r="E151" s="200" t="s">
        <v>19</v>
      </c>
      <c r="F151" s="201" t="s">
        <v>240</v>
      </c>
      <c r="G151" s="199"/>
      <c r="H151" s="202">
        <v>46.08</v>
      </c>
      <c r="I151" s="203"/>
      <c r="J151" s="199"/>
      <c r="K151" s="199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126</v>
      </c>
      <c r="AU151" s="208" t="s">
        <v>79</v>
      </c>
      <c r="AV151" s="14" t="s">
        <v>79</v>
      </c>
      <c r="AW151" s="14" t="s">
        <v>33</v>
      </c>
      <c r="AX151" s="14" t="s">
        <v>72</v>
      </c>
      <c r="AY151" s="208" t="s">
        <v>115</v>
      </c>
    </row>
    <row r="152" spans="2:51" s="15" customFormat="1" ht="11.25">
      <c r="B152" s="219"/>
      <c r="C152" s="220"/>
      <c r="D152" s="189" t="s">
        <v>126</v>
      </c>
      <c r="E152" s="221" t="s">
        <v>19</v>
      </c>
      <c r="F152" s="222" t="s">
        <v>227</v>
      </c>
      <c r="G152" s="220"/>
      <c r="H152" s="223">
        <v>86.53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126</v>
      </c>
      <c r="AU152" s="229" t="s">
        <v>79</v>
      </c>
      <c r="AV152" s="15" t="s">
        <v>122</v>
      </c>
      <c r="AW152" s="15" t="s">
        <v>33</v>
      </c>
      <c r="AX152" s="15" t="s">
        <v>77</v>
      </c>
      <c r="AY152" s="229" t="s">
        <v>115</v>
      </c>
    </row>
    <row r="153" spans="2:63" s="12" customFormat="1" ht="22.9" customHeight="1">
      <c r="B153" s="153"/>
      <c r="C153" s="154"/>
      <c r="D153" s="155" t="s">
        <v>71</v>
      </c>
      <c r="E153" s="167" t="s">
        <v>168</v>
      </c>
      <c r="F153" s="167" t="s">
        <v>241</v>
      </c>
      <c r="G153" s="154"/>
      <c r="H153" s="154"/>
      <c r="I153" s="157"/>
      <c r="J153" s="168">
        <f>BK153</f>
        <v>0</v>
      </c>
      <c r="K153" s="154"/>
      <c r="L153" s="159"/>
      <c r="M153" s="160"/>
      <c r="N153" s="161"/>
      <c r="O153" s="161"/>
      <c r="P153" s="162">
        <f>SUM(P154:P181)</f>
        <v>0</v>
      </c>
      <c r="Q153" s="161"/>
      <c r="R153" s="162">
        <f>SUM(R154:R181)</f>
        <v>0.0054328</v>
      </c>
      <c r="S153" s="161"/>
      <c r="T153" s="163">
        <f>SUM(T154:T181)</f>
        <v>61.48539300000001</v>
      </c>
      <c r="AR153" s="164" t="s">
        <v>77</v>
      </c>
      <c r="AT153" s="165" t="s">
        <v>71</v>
      </c>
      <c r="AU153" s="165" t="s">
        <v>77</v>
      </c>
      <c r="AY153" s="164" t="s">
        <v>115</v>
      </c>
      <c r="BK153" s="166">
        <f>SUM(BK154:BK181)</f>
        <v>0</v>
      </c>
    </row>
    <row r="154" spans="1:65" s="2" customFormat="1" ht="16.5" customHeight="1">
      <c r="A154" s="35"/>
      <c r="B154" s="36"/>
      <c r="C154" s="169" t="s">
        <v>242</v>
      </c>
      <c r="D154" s="169" t="s">
        <v>117</v>
      </c>
      <c r="E154" s="170" t="s">
        <v>243</v>
      </c>
      <c r="F154" s="171" t="s">
        <v>244</v>
      </c>
      <c r="G154" s="172" t="s">
        <v>231</v>
      </c>
      <c r="H154" s="173">
        <v>1</v>
      </c>
      <c r="I154" s="174"/>
      <c r="J154" s="175">
        <f>ROUND(I154*H154,2)</f>
        <v>0</v>
      </c>
      <c r="K154" s="171" t="s">
        <v>19</v>
      </c>
      <c r="L154" s="40"/>
      <c r="M154" s="176" t="s">
        <v>19</v>
      </c>
      <c r="N154" s="177" t="s">
        <v>43</v>
      </c>
      <c r="O154" s="65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122</v>
      </c>
      <c r="AT154" s="180" t="s">
        <v>117</v>
      </c>
      <c r="AU154" s="180" t="s">
        <v>79</v>
      </c>
      <c r="AY154" s="18" t="s">
        <v>115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8" t="s">
        <v>77</v>
      </c>
      <c r="BK154" s="181">
        <f>ROUND(I154*H154,2)</f>
        <v>0</v>
      </c>
      <c r="BL154" s="18" t="s">
        <v>122</v>
      </c>
      <c r="BM154" s="180" t="s">
        <v>245</v>
      </c>
    </row>
    <row r="155" spans="1:65" s="2" customFormat="1" ht="24.2" customHeight="1">
      <c r="A155" s="35"/>
      <c r="B155" s="36"/>
      <c r="C155" s="169" t="s">
        <v>7</v>
      </c>
      <c r="D155" s="169" t="s">
        <v>117</v>
      </c>
      <c r="E155" s="170" t="s">
        <v>246</v>
      </c>
      <c r="F155" s="171" t="s">
        <v>247</v>
      </c>
      <c r="G155" s="172" t="s">
        <v>185</v>
      </c>
      <c r="H155" s="173">
        <v>135.82</v>
      </c>
      <c r="I155" s="174"/>
      <c r="J155" s="175">
        <f>ROUND(I155*H155,2)</f>
        <v>0</v>
      </c>
      <c r="K155" s="171" t="s">
        <v>121</v>
      </c>
      <c r="L155" s="40"/>
      <c r="M155" s="176" t="s">
        <v>19</v>
      </c>
      <c r="N155" s="177" t="s">
        <v>43</v>
      </c>
      <c r="O155" s="65"/>
      <c r="P155" s="178">
        <f>O155*H155</f>
        <v>0</v>
      </c>
      <c r="Q155" s="178">
        <v>0</v>
      </c>
      <c r="R155" s="178">
        <f>Q155*H155</f>
        <v>0</v>
      </c>
      <c r="S155" s="178">
        <v>0.035</v>
      </c>
      <c r="T155" s="179">
        <f>S155*H155</f>
        <v>4.7537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122</v>
      </c>
      <c r="AT155" s="180" t="s">
        <v>117</v>
      </c>
      <c r="AU155" s="180" t="s">
        <v>79</v>
      </c>
      <c r="AY155" s="18" t="s">
        <v>115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8" t="s">
        <v>77</v>
      </c>
      <c r="BK155" s="181">
        <f>ROUND(I155*H155,2)</f>
        <v>0</v>
      </c>
      <c r="BL155" s="18" t="s">
        <v>122</v>
      </c>
      <c r="BM155" s="180" t="s">
        <v>248</v>
      </c>
    </row>
    <row r="156" spans="1:47" s="2" customFormat="1" ht="11.25">
      <c r="A156" s="35"/>
      <c r="B156" s="36"/>
      <c r="C156" s="37"/>
      <c r="D156" s="182" t="s">
        <v>124</v>
      </c>
      <c r="E156" s="37"/>
      <c r="F156" s="183" t="s">
        <v>249</v>
      </c>
      <c r="G156" s="37"/>
      <c r="H156" s="37"/>
      <c r="I156" s="184"/>
      <c r="J156" s="37"/>
      <c r="K156" s="37"/>
      <c r="L156" s="40"/>
      <c r="M156" s="185"/>
      <c r="N156" s="18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124</v>
      </c>
      <c r="AU156" s="18" t="s">
        <v>79</v>
      </c>
    </row>
    <row r="157" spans="2:51" s="14" customFormat="1" ht="11.25">
      <c r="B157" s="198"/>
      <c r="C157" s="199"/>
      <c r="D157" s="189" t="s">
        <v>126</v>
      </c>
      <c r="E157" s="200" t="s">
        <v>19</v>
      </c>
      <c r="F157" s="201" t="s">
        <v>250</v>
      </c>
      <c r="G157" s="199"/>
      <c r="H157" s="202">
        <v>135.82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126</v>
      </c>
      <c r="AU157" s="208" t="s">
        <v>79</v>
      </c>
      <c r="AV157" s="14" t="s">
        <v>79</v>
      </c>
      <c r="AW157" s="14" t="s">
        <v>33</v>
      </c>
      <c r="AX157" s="14" t="s">
        <v>77</v>
      </c>
      <c r="AY157" s="208" t="s">
        <v>115</v>
      </c>
    </row>
    <row r="158" spans="1:65" s="2" customFormat="1" ht="16.5" customHeight="1">
      <c r="A158" s="35"/>
      <c r="B158" s="36"/>
      <c r="C158" s="169" t="s">
        <v>251</v>
      </c>
      <c r="D158" s="169" t="s">
        <v>117</v>
      </c>
      <c r="E158" s="170" t="s">
        <v>252</v>
      </c>
      <c r="F158" s="171" t="s">
        <v>253</v>
      </c>
      <c r="G158" s="172" t="s">
        <v>236</v>
      </c>
      <c r="H158" s="173">
        <v>17.36</v>
      </c>
      <c r="I158" s="174"/>
      <c r="J158" s="175">
        <f>ROUND(I158*H158,2)</f>
        <v>0</v>
      </c>
      <c r="K158" s="171" t="s">
        <v>121</v>
      </c>
      <c r="L158" s="40"/>
      <c r="M158" s="176" t="s">
        <v>19</v>
      </c>
      <c r="N158" s="177" t="s">
        <v>43</v>
      </c>
      <c r="O158" s="65"/>
      <c r="P158" s="178">
        <f>O158*H158</f>
        <v>0</v>
      </c>
      <c r="Q158" s="178">
        <v>0</v>
      </c>
      <c r="R158" s="178">
        <f>Q158*H158</f>
        <v>0</v>
      </c>
      <c r="S158" s="178">
        <v>0.009</v>
      </c>
      <c r="T158" s="179">
        <f>S158*H158</f>
        <v>0.15624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122</v>
      </c>
      <c r="AT158" s="180" t="s">
        <v>117</v>
      </c>
      <c r="AU158" s="180" t="s">
        <v>79</v>
      </c>
      <c r="AY158" s="18" t="s">
        <v>115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8" t="s">
        <v>77</v>
      </c>
      <c r="BK158" s="181">
        <f>ROUND(I158*H158,2)</f>
        <v>0</v>
      </c>
      <c r="BL158" s="18" t="s">
        <v>122</v>
      </c>
      <c r="BM158" s="180" t="s">
        <v>254</v>
      </c>
    </row>
    <row r="159" spans="1:47" s="2" customFormat="1" ht="11.25">
      <c r="A159" s="35"/>
      <c r="B159" s="36"/>
      <c r="C159" s="37"/>
      <c r="D159" s="182" t="s">
        <v>124</v>
      </c>
      <c r="E159" s="37"/>
      <c r="F159" s="183" t="s">
        <v>255</v>
      </c>
      <c r="G159" s="37"/>
      <c r="H159" s="37"/>
      <c r="I159" s="184"/>
      <c r="J159" s="37"/>
      <c r="K159" s="37"/>
      <c r="L159" s="40"/>
      <c r="M159" s="185"/>
      <c r="N159" s="186"/>
      <c r="O159" s="65"/>
      <c r="P159" s="65"/>
      <c r="Q159" s="65"/>
      <c r="R159" s="65"/>
      <c r="S159" s="65"/>
      <c r="T159" s="66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8" t="s">
        <v>124</v>
      </c>
      <c r="AU159" s="18" t="s">
        <v>79</v>
      </c>
    </row>
    <row r="160" spans="2:51" s="14" customFormat="1" ht="11.25">
      <c r="B160" s="198"/>
      <c r="C160" s="199"/>
      <c r="D160" s="189" t="s">
        <v>126</v>
      </c>
      <c r="E160" s="200" t="s">
        <v>19</v>
      </c>
      <c r="F160" s="201" t="s">
        <v>256</v>
      </c>
      <c r="G160" s="199"/>
      <c r="H160" s="202">
        <v>17.36</v>
      </c>
      <c r="I160" s="203"/>
      <c r="J160" s="199"/>
      <c r="K160" s="199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126</v>
      </c>
      <c r="AU160" s="208" t="s">
        <v>79</v>
      </c>
      <c r="AV160" s="14" t="s">
        <v>79</v>
      </c>
      <c r="AW160" s="14" t="s">
        <v>33</v>
      </c>
      <c r="AX160" s="14" t="s">
        <v>77</v>
      </c>
      <c r="AY160" s="208" t="s">
        <v>115</v>
      </c>
    </row>
    <row r="161" spans="1:65" s="2" customFormat="1" ht="16.5" customHeight="1">
      <c r="A161" s="35"/>
      <c r="B161" s="36"/>
      <c r="C161" s="169" t="s">
        <v>257</v>
      </c>
      <c r="D161" s="169" t="s">
        <v>117</v>
      </c>
      <c r="E161" s="170" t="s">
        <v>258</v>
      </c>
      <c r="F161" s="171" t="s">
        <v>259</v>
      </c>
      <c r="G161" s="172" t="s">
        <v>236</v>
      </c>
      <c r="H161" s="173">
        <v>83.8</v>
      </c>
      <c r="I161" s="174"/>
      <c r="J161" s="175">
        <f>ROUND(I161*H161,2)</f>
        <v>0</v>
      </c>
      <c r="K161" s="171" t="s">
        <v>121</v>
      </c>
      <c r="L161" s="40"/>
      <c r="M161" s="176" t="s">
        <v>19</v>
      </c>
      <c r="N161" s="177" t="s">
        <v>43</v>
      </c>
      <c r="O161" s="65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122</v>
      </c>
      <c r="AT161" s="180" t="s">
        <v>117</v>
      </c>
      <c r="AU161" s="180" t="s">
        <v>79</v>
      </c>
      <c r="AY161" s="18" t="s">
        <v>115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18" t="s">
        <v>77</v>
      </c>
      <c r="BK161" s="181">
        <f>ROUND(I161*H161,2)</f>
        <v>0</v>
      </c>
      <c r="BL161" s="18" t="s">
        <v>122</v>
      </c>
      <c r="BM161" s="180" t="s">
        <v>260</v>
      </c>
    </row>
    <row r="162" spans="1:47" s="2" customFormat="1" ht="11.25">
      <c r="A162" s="35"/>
      <c r="B162" s="36"/>
      <c r="C162" s="37"/>
      <c r="D162" s="182" t="s">
        <v>124</v>
      </c>
      <c r="E162" s="37"/>
      <c r="F162" s="183" t="s">
        <v>261</v>
      </c>
      <c r="G162" s="37"/>
      <c r="H162" s="37"/>
      <c r="I162" s="184"/>
      <c r="J162" s="37"/>
      <c r="K162" s="37"/>
      <c r="L162" s="40"/>
      <c r="M162" s="185"/>
      <c r="N162" s="186"/>
      <c r="O162" s="65"/>
      <c r="P162" s="65"/>
      <c r="Q162" s="65"/>
      <c r="R162" s="65"/>
      <c r="S162" s="65"/>
      <c r="T162" s="66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8" t="s">
        <v>124</v>
      </c>
      <c r="AU162" s="18" t="s">
        <v>79</v>
      </c>
    </row>
    <row r="163" spans="2:51" s="13" customFormat="1" ht="11.25">
      <c r="B163" s="187"/>
      <c r="C163" s="188"/>
      <c r="D163" s="189" t="s">
        <v>126</v>
      </c>
      <c r="E163" s="190" t="s">
        <v>19</v>
      </c>
      <c r="F163" s="191" t="s">
        <v>262</v>
      </c>
      <c r="G163" s="188"/>
      <c r="H163" s="190" t="s">
        <v>19</v>
      </c>
      <c r="I163" s="192"/>
      <c r="J163" s="188"/>
      <c r="K163" s="188"/>
      <c r="L163" s="193"/>
      <c r="M163" s="194"/>
      <c r="N163" s="195"/>
      <c r="O163" s="195"/>
      <c r="P163" s="195"/>
      <c r="Q163" s="195"/>
      <c r="R163" s="195"/>
      <c r="S163" s="195"/>
      <c r="T163" s="196"/>
      <c r="AT163" s="197" t="s">
        <v>126</v>
      </c>
      <c r="AU163" s="197" t="s">
        <v>79</v>
      </c>
      <c r="AV163" s="13" t="s">
        <v>77</v>
      </c>
      <c r="AW163" s="13" t="s">
        <v>33</v>
      </c>
      <c r="AX163" s="13" t="s">
        <v>72</v>
      </c>
      <c r="AY163" s="197" t="s">
        <v>115</v>
      </c>
    </row>
    <row r="164" spans="2:51" s="13" customFormat="1" ht="11.25">
      <c r="B164" s="187"/>
      <c r="C164" s="188"/>
      <c r="D164" s="189" t="s">
        <v>126</v>
      </c>
      <c r="E164" s="190" t="s">
        <v>19</v>
      </c>
      <c r="F164" s="191" t="s">
        <v>263</v>
      </c>
      <c r="G164" s="188"/>
      <c r="H164" s="190" t="s">
        <v>19</v>
      </c>
      <c r="I164" s="192"/>
      <c r="J164" s="188"/>
      <c r="K164" s="188"/>
      <c r="L164" s="193"/>
      <c r="M164" s="194"/>
      <c r="N164" s="195"/>
      <c r="O164" s="195"/>
      <c r="P164" s="195"/>
      <c r="Q164" s="195"/>
      <c r="R164" s="195"/>
      <c r="S164" s="195"/>
      <c r="T164" s="196"/>
      <c r="AT164" s="197" t="s">
        <v>126</v>
      </c>
      <c r="AU164" s="197" t="s">
        <v>79</v>
      </c>
      <c r="AV164" s="13" t="s">
        <v>77</v>
      </c>
      <c r="AW164" s="13" t="s">
        <v>33</v>
      </c>
      <c r="AX164" s="13" t="s">
        <v>72</v>
      </c>
      <c r="AY164" s="197" t="s">
        <v>115</v>
      </c>
    </row>
    <row r="165" spans="2:51" s="14" customFormat="1" ht="11.25">
      <c r="B165" s="198"/>
      <c r="C165" s="199"/>
      <c r="D165" s="189" t="s">
        <v>126</v>
      </c>
      <c r="E165" s="200" t="s">
        <v>19</v>
      </c>
      <c r="F165" s="201" t="s">
        <v>264</v>
      </c>
      <c r="G165" s="199"/>
      <c r="H165" s="202">
        <v>83.8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126</v>
      </c>
      <c r="AU165" s="208" t="s">
        <v>79</v>
      </c>
      <c r="AV165" s="14" t="s">
        <v>79</v>
      </c>
      <c r="AW165" s="14" t="s">
        <v>33</v>
      </c>
      <c r="AX165" s="14" t="s">
        <v>77</v>
      </c>
      <c r="AY165" s="208" t="s">
        <v>115</v>
      </c>
    </row>
    <row r="166" spans="1:65" s="2" customFormat="1" ht="16.5" customHeight="1">
      <c r="A166" s="35"/>
      <c r="B166" s="36"/>
      <c r="C166" s="169" t="s">
        <v>265</v>
      </c>
      <c r="D166" s="169" t="s">
        <v>117</v>
      </c>
      <c r="E166" s="170" t="s">
        <v>266</v>
      </c>
      <c r="F166" s="171" t="s">
        <v>267</v>
      </c>
      <c r="G166" s="172" t="s">
        <v>120</v>
      </c>
      <c r="H166" s="173">
        <v>25.065</v>
      </c>
      <c r="I166" s="174"/>
      <c r="J166" s="175">
        <f>ROUND(I166*H166,2)</f>
        <v>0</v>
      </c>
      <c r="K166" s="171" t="s">
        <v>121</v>
      </c>
      <c r="L166" s="40"/>
      <c r="M166" s="176" t="s">
        <v>19</v>
      </c>
      <c r="N166" s="177" t="s">
        <v>43</v>
      </c>
      <c r="O166" s="65"/>
      <c r="P166" s="178">
        <f>O166*H166</f>
        <v>0</v>
      </c>
      <c r="Q166" s="178">
        <v>0</v>
      </c>
      <c r="R166" s="178">
        <f>Q166*H166</f>
        <v>0</v>
      </c>
      <c r="S166" s="178">
        <v>2.2</v>
      </c>
      <c r="T166" s="179">
        <f>S166*H166</f>
        <v>55.14300000000001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122</v>
      </c>
      <c r="AT166" s="180" t="s">
        <v>117</v>
      </c>
      <c r="AU166" s="180" t="s">
        <v>79</v>
      </c>
      <c r="AY166" s="18" t="s">
        <v>115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8" t="s">
        <v>77</v>
      </c>
      <c r="BK166" s="181">
        <f>ROUND(I166*H166,2)</f>
        <v>0</v>
      </c>
      <c r="BL166" s="18" t="s">
        <v>122</v>
      </c>
      <c r="BM166" s="180" t="s">
        <v>268</v>
      </c>
    </row>
    <row r="167" spans="1:47" s="2" customFormat="1" ht="11.25">
      <c r="A167" s="35"/>
      <c r="B167" s="36"/>
      <c r="C167" s="37"/>
      <c r="D167" s="182" t="s">
        <v>124</v>
      </c>
      <c r="E167" s="37"/>
      <c r="F167" s="183" t="s">
        <v>269</v>
      </c>
      <c r="G167" s="37"/>
      <c r="H167" s="37"/>
      <c r="I167" s="184"/>
      <c r="J167" s="37"/>
      <c r="K167" s="37"/>
      <c r="L167" s="40"/>
      <c r="M167" s="185"/>
      <c r="N167" s="18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124</v>
      </c>
      <c r="AU167" s="18" t="s">
        <v>79</v>
      </c>
    </row>
    <row r="168" spans="2:51" s="13" customFormat="1" ht="11.25">
      <c r="B168" s="187"/>
      <c r="C168" s="188"/>
      <c r="D168" s="189" t="s">
        <v>126</v>
      </c>
      <c r="E168" s="190" t="s">
        <v>19</v>
      </c>
      <c r="F168" s="191" t="s">
        <v>202</v>
      </c>
      <c r="G168" s="188"/>
      <c r="H168" s="190" t="s">
        <v>19</v>
      </c>
      <c r="I168" s="192"/>
      <c r="J168" s="188"/>
      <c r="K168" s="188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126</v>
      </c>
      <c r="AU168" s="197" t="s">
        <v>79</v>
      </c>
      <c r="AV168" s="13" t="s">
        <v>77</v>
      </c>
      <c r="AW168" s="13" t="s">
        <v>33</v>
      </c>
      <c r="AX168" s="13" t="s">
        <v>72</v>
      </c>
      <c r="AY168" s="197" t="s">
        <v>115</v>
      </c>
    </row>
    <row r="169" spans="2:51" s="14" customFormat="1" ht="11.25">
      <c r="B169" s="198"/>
      <c r="C169" s="199"/>
      <c r="D169" s="189" t="s">
        <v>126</v>
      </c>
      <c r="E169" s="200" t="s">
        <v>19</v>
      </c>
      <c r="F169" s="201" t="s">
        <v>203</v>
      </c>
      <c r="G169" s="199"/>
      <c r="H169" s="202">
        <v>20.373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126</v>
      </c>
      <c r="AU169" s="208" t="s">
        <v>79</v>
      </c>
      <c r="AV169" s="14" t="s">
        <v>79</v>
      </c>
      <c r="AW169" s="14" t="s">
        <v>33</v>
      </c>
      <c r="AX169" s="14" t="s">
        <v>72</v>
      </c>
      <c r="AY169" s="208" t="s">
        <v>115</v>
      </c>
    </row>
    <row r="170" spans="2:51" s="13" customFormat="1" ht="11.25">
      <c r="B170" s="187"/>
      <c r="C170" s="188"/>
      <c r="D170" s="189" t="s">
        <v>126</v>
      </c>
      <c r="E170" s="190" t="s">
        <v>19</v>
      </c>
      <c r="F170" s="191" t="s">
        <v>195</v>
      </c>
      <c r="G170" s="188"/>
      <c r="H170" s="190" t="s">
        <v>19</v>
      </c>
      <c r="I170" s="192"/>
      <c r="J170" s="188"/>
      <c r="K170" s="188"/>
      <c r="L170" s="193"/>
      <c r="M170" s="194"/>
      <c r="N170" s="195"/>
      <c r="O170" s="195"/>
      <c r="P170" s="195"/>
      <c r="Q170" s="195"/>
      <c r="R170" s="195"/>
      <c r="S170" s="195"/>
      <c r="T170" s="196"/>
      <c r="AT170" s="197" t="s">
        <v>126</v>
      </c>
      <c r="AU170" s="197" t="s">
        <v>79</v>
      </c>
      <c r="AV170" s="13" t="s">
        <v>77</v>
      </c>
      <c r="AW170" s="13" t="s">
        <v>33</v>
      </c>
      <c r="AX170" s="13" t="s">
        <v>72</v>
      </c>
      <c r="AY170" s="197" t="s">
        <v>115</v>
      </c>
    </row>
    <row r="171" spans="2:51" s="14" customFormat="1" ht="11.25">
      <c r="B171" s="198"/>
      <c r="C171" s="199"/>
      <c r="D171" s="189" t="s">
        <v>126</v>
      </c>
      <c r="E171" s="200" t="s">
        <v>19</v>
      </c>
      <c r="F171" s="201" t="s">
        <v>196</v>
      </c>
      <c r="G171" s="199"/>
      <c r="H171" s="202">
        <v>4.692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126</v>
      </c>
      <c r="AU171" s="208" t="s">
        <v>79</v>
      </c>
      <c r="AV171" s="14" t="s">
        <v>79</v>
      </c>
      <c r="AW171" s="14" t="s">
        <v>33</v>
      </c>
      <c r="AX171" s="14" t="s">
        <v>72</v>
      </c>
      <c r="AY171" s="208" t="s">
        <v>115</v>
      </c>
    </row>
    <row r="172" spans="2:51" s="15" customFormat="1" ht="11.25">
      <c r="B172" s="219"/>
      <c r="C172" s="220"/>
      <c r="D172" s="189" t="s">
        <v>126</v>
      </c>
      <c r="E172" s="221" t="s">
        <v>19</v>
      </c>
      <c r="F172" s="222" t="s">
        <v>227</v>
      </c>
      <c r="G172" s="220"/>
      <c r="H172" s="223">
        <v>25.065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126</v>
      </c>
      <c r="AU172" s="229" t="s">
        <v>79</v>
      </c>
      <c r="AV172" s="15" t="s">
        <v>122</v>
      </c>
      <c r="AW172" s="15" t="s">
        <v>33</v>
      </c>
      <c r="AX172" s="15" t="s">
        <v>77</v>
      </c>
      <c r="AY172" s="229" t="s">
        <v>115</v>
      </c>
    </row>
    <row r="173" spans="1:65" s="2" customFormat="1" ht="21.75" customHeight="1">
      <c r="A173" s="35"/>
      <c r="B173" s="36"/>
      <c r="C173" s="169" t="s">
        <v>270</v>
      </c>
      <c r="D173" s="169" t="s">
        <v>117</v>
      </c>
      <c r="E173" s="170" t="s">
        <v>271</v>
      </c>
      <c r="F173" s="171" t="s">
        <v>272</v>
      </c>
      <c r="G173" s="172" t="s">
        <v>120</v>
      </c>
      <c r="H173" s="173">
        <v>25.065</v>
      </c>
      <c r="I173" s="174"/>
      <c r="J173" s="175">
        <f>ROUND(I173*H173,2)</f>
        <v>0</v>
      </c>
      <c r="K173" s="171" t="s">
        <v>121</v>
      </c>
      <c r="L173" s="40"/>
      <c r="M173" s="176" t="s">
        <v>19</v>
      </c>
      <c r="N173" s="177" t="s">
        <v>43</v>
      </c>
      <c r="O173" s="65"/>
      <c r="P173" s="178">
        <f>O173*H173</f>
        <v>0</v>
      </c>
      <c r="Q173" s="178">
        <v>0</v>
      </c>
      <c r="R173" s="178">
        <f>Q173*H173</f>
        <v>0</v>
      </c>
      <c r="S173" s="178">
        <v>0.029</v>
      </c>
      <c r="T173" s="179">
        <f>S173*H173</f>
        <v>0.7268850000000001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122</v>
      </c>
      <c r="AT173" s="180" t="s">
        <v>117</v>
      </c>
      <c r="AU173" s="180" t="s">
        <v>79</v>
      </c>
      <c r="AY173" s="18" t="s">
        <v>115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8" t="s">
        <v>77</v>
      </c>
      <c r="BK173" s="181">
        <f>ROUND(I173*H173,2)</f>
        <v>0</v>
      </c>
      <c r="BL173" s="18" t="s">
        <v>122</v>
      </c>
      <c r="BM173" s="180" t="s">
        <v>273</v>
      </c>
    </row>
    <row r="174" spans="1:47" s="2" customFormat="1" ht="11.25">
      <c r="A174" s="35"/>
      <c r="B174" s="36"/>
      <c r="C174" s="37"/>
      <c r="D174" s="182" t="s">
        <v>124</v>
      </c>
      <c r="E174" s="37"/>
      <c r="F174" s="183" t="s">
        <v>274</v>
      </c>
      <c r="G174" s="37"/>
      <c r="H174" s="37"/>
      <c r="I174" s="184"/>
      <c r="J174" s="37"/>
      <c r="K174" s="37"/>
      <c r="L174" s="40"/>
      <c r="M174" s="185"/>
      <c r="N174" s="186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124</v>
      </c>
      <c r="AU174" s="18" t="s">
        <v>79</v>
      </c>
    </row>
    <row r="175" spans="1:65" s="2" customFormat="1" ht="16.5" customHeight="1">
      <c r="A175" s="35"/>
      <c r="B175" s="36"/>
      <c r="C175" s="169" t="s">
        <v>275</v>
      </c>
      <c r="D175" s="169" t="s">
        <v>117</v>
      </c>
      <c r="E175" s="170" t="s">
        <v>276</v>
      </c>
      <c r="F175" s="171" t="s">
        <v>277</v>
      </c>
      <c r="G175" s="172" t="s">
        <v>278</v>
      </c>
      <c r="H175" s="173">
        <v>1</v>
      </c>
      <c r="I175" s="174"/>
      <c r="J175" s="175">
        <f>ROUND(I175*H175,2)</f>
        <v>0</v>
      </c>
      <c r="K175" s="171" t="s">
        <v>19</v>
      </c>
      <c r="L175" s="40"/>
      <c r="M175" s="176" t="s">
        <v>19</v>
      </c>
      <c r="N175" s="177" t="s">
        <v>43</v>
      </c>
      <c r="O175" s="65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122</v>
      </c>
      <c r="AT175" s="180" t="s">
        <v>117</v>
      </c>
      <c r="AU175" s="180" t="s">
        <v>79</v>
      </c>
      <c r="AY175" s="18" t="s">
        <v>115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18" t="s">
        <v>77</v>
      </c>
      <c r="BK175" s="181">
        <f>ROUND(I175*H175,2)</f>
        <v>0</v>
      </c>
      <c r="BL175" s="18" t="s">
        <v>122</v>
      </c>
      <c r="BM175" s="180" t="s">
        <v>279</v>
      </c>
    </row>
    <row r="176" spans="1:65" s="2" customFormat="1" ht="24.2" customHeight="1">
      <c r="A176" s="35"/>
      <c r="B176" s="36"/>
      <c r="C176" s="169" t="s">
        <v>280</v>
      </c>
      <c r="D176" s="169" t="s">
        <v>117</v>
      </c>
      <c r="E176" s="170" t="s">
        <v>281</v>
      </c>
      <c r="F176" s="171" t="s">
        <v>282</v>
      </c>
      <c r="G176" s="172" t="s">
        <v>185</v>
      </c>
      <c r="H176" s="173">
        <v>10.376</v>
      </c>
      <c r="I176" s="174"/>
      <c r="J176" s="175">
        <f>ROUND(I176*H176,2)</f>
        <v>0</v>
      </c>
      <c r="K176" s="171" t="s">
        <v>121</v>
      </c>
      <c r="L176" s="40"/>
      <c r="M176" s="176" t="s">
        <v>19</v>
      </c>
      <c r="N176" s="177" t="s">
        <v>43</v>
      </c>
      <c r="O176" s="65"/>
      <c r="P176" s="178">
        <f>O176*H176</f>
        <v>0</v>
      </c>
      <c r="Q176" s="178">
        <v>0</v>
      </c>
      <c r="R176" s="178">
        <f>Q176*H176</f>
        <v>0</v>
      </c>
      <c r="S176" s="178">
        <v>0.068</v>
      </c>
      <c r="T176" s="179">
        <f>S176*H176</f>
        <v>0.705568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122</v>
      </c>
      <c r="AT176" s="180" t="s">
        <v>117</v>
      </c>
      <c r="AU176" s="180" t="s">
        <v>79</v>
      </c>
      <c r="AY176" s="18" t="s">
        <v>115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8" t="s">
        <v>77</v>
      </c>
      <c r="BK176" s="181">
        <f>ROUND(I176*H176,2)</f>
        <v>0</v>
      </c>
      <c r="BL176" s="18" t="s">
        <v>122</v>
      </c>
      <c r="BM176" s="180" t="s">
        <v>283</v>
      </c>
    </row>
    <row r="177" spans="1:47" s="2" customFormat="1" ht="11.25">
      <c r="A177" s="35"/>
      <c r="B177" s="36"/>
      <c r="C177" s="37"/>
      <c r="D177" s="182" t="s">
        <v>124</v>
      </c>
      <c r="E177" s="37"/>
      <c r="F177" s="183" t="s">
        <v>284</v>
      </c>
      <c r="G177" s="37"/>
      <c r="H177" s="37"/>
      <c r="I177" s="184"/>
      <c r="J177" s="37"/>
      <c r="K177" s="37"/>
      <c r="L177" s="40"/>
      <c r="M177" s="185"/>
      <c r="N177" s="18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124</v>
      </c>
      <c r="AU177" s="18" t="s">
        <v>79</v>
      </c>
    </row>
    <row r="178" spans="2:51" s="13" customFormat="1" ht="11.25">
      <c r="B178" s="187"/>
      <c r="C178" s="188"/>
      <c r="D178" s="189" t="s">
        <v>126</v>
      </c>
      <c r="E178" s="190" t="s">
        <v>19</v>
      </c>
      <c r="F178" s="191" t="s">
        <v>285</v>
      </c>
      <c r="G178" s="188"/>
      <c r="H178" s="190" t="s">
        <v>19</v>
      </c>
      <c r="I178" s="192"/>
      <c r="J178" s="188"/>
      <c r="K178" s="188"/>
      <c r="L178" s="193"/>
      <c r="M178" s="194"/>
      <c r="N178" s="195"/>
      <c r="O178" s="195"/>
      <c r="P178" s="195"/>
      <c r="Q178" s="195"/>
      <c r="R178" s="195"/>
      <c r="S178" s="195"/>
      <c r="T178" s="196"/>
      <c r="AT178" s="197" t="s">
        <v>126</v>
      </c>
      <c r="AU178" s="197" t="s">
        <v>79</v>
      </c>
      <c r="AV178" s="13" t="s">
        <v>77</v>
      </c>
      <c r="AW178" s="13" t="s">
        <v>33</v>
      </c>
      <c r="AX178" s="13" t="s">
        <v>72</v>
      </c>
      <c r="AY178" s="197" t="s">
        <v>115</v>
      </c>
    </row>
    <row r="179" spans="2:51" s="14" customFormat="1" ht="11.25">
      <c r="B179" s="198"/>
      <c r="C179" s="199"/>
      <c r="D179" s="189" t="s">
        <v>126</v>
      </c>
      <c r="E179" s="200" t="s">
        <v>19</v>
      </c>
      <c r="F179" s="201" t="s">
        <v>286</v>
      </c>
      <c r="G179" s="199"/>
      <c r="H179" s="202">
        <v>10.376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126</v>
      </c>
      <c r="AU179" s="208" t="s">
        <v>79</v>
      </c>
      <c r="AV179" s="14" t="s">
        <v>79</v>
      </c>
      <c r="AW179" s="14" t="s">
        <v>33</v>
      </c>
      <c r="AX179" s="14" t="s">
        <v>77</v>
      </c>
      <c r="AY179" s="208" t="s">
        <v>115</v>
      </c>
    </row>
    <row r="180" spans="1:65" s="2" customFormat="1" ht="24.2" customHeight="1">
      <c r="A180" s="35"/>
      <c r="B180" s="36"/>
      <c r="C180" s="169" t="s">
        <v>287</v>
      </c>
      <c r="D180" s="169" t="s">
        <v>117</v>
      </c>
      <c r="E180" s="170" t="s">
        <v>288</v>
      </c>
      <c r="F180" s="171" t="s">
        <v>289</v>
      </c>
      <c r="G180" s="172" t="s">
        <v>185</v>
      </c>
      <c r="H180" s="173">
        <v>135.82</v>
      </c>
      <c r="I180" s="174"/>
      <c r="J180" s="175">
        <f>ROUND(I180*H180,2)</f>
        <v>0</v>
      </c>
      <c r="K180" s="171" t="s">
        <v>121</v>
      </c>
      <c r="L180" s="40"/>
      <c r="M180" s="176" t="s">
        <v>19</v>
      </c>
      <c r="N180" s="177" t="s">
        <v>43</v>
      </c>
      <c r="O180" s="65"/>
      <c r="P180" s="178">
        <f>O180*H180</f>
        <v>0</v>
      </c>
      <c r="Q180" s="178">
        <v>4E-05</v>
      </c>
      <c r="R180" s="178">
        <f>Q180*H180</f>
        <v>0.0054328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122</v>
      </c>
      <c r="AT180" s="180" t="s">
        <v>117</v>
      </c>
      <c r="AU180" s="180" t="s">
        <v>79</v>
      </c>
      <c r="AY180" s="18" t="s">
        <v>115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18" t="s">
        <v>77</v>
      </c>
      <c r="BK180" s="181">
        <f>ROUND(I180*H180,2)</f>
        <v>0</v>
      </c>
      <c r="BL180" s="18" t="s">
        <v>122</v>
      </c>
      <c r="BM180" s="180" t="s">
        <v>290</v>
      </c>
    </row>
    <row r="181" spans="1:47" s="2" customFormat="1" ht="11.25">
      <c r="A181" s="35"/>
      <c r="B181" s="36"/>
      <c r="C181" s="37"/>
      <c r="D181" s="182" t="s">
        <v>124</v>
      </c>
      <c r="E181" s="37"/>
      <c r="F181" s="183" t="s">
        <v>291</v>
      </c>
      <c r="G181" s="37"/>
      <c r="H181" s="37"/>
      <c r="I181" s="184"/>
      <c r="J181" s="37"/>
      <c r="K181" s="37"/>
      <c r="L181" s="40"/>
      <c r="M181" s="185"/>
      <c r="N181" s="186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124</v>
      </c>
      <c r="AU181" s="18" t="s">
        <v>79</v>
      </c>
    </row>
    <row r="182" spans="2:63" s="12" customFormat="1" ht="22.9" customHeight="1">
      <c r="B182" s="153"/>
      <c r="C182" s="154"/>
      <c r="D182" s="155" t="s">
        <v>71</v>
      </c>
      <c r="E182" s="167" t="s">
        <v>292</v>
      </c>
      <c r="F182" s="167" t="s">
        <v>293</v>
      </c>
      <c r="G182" s="154"/>
      <c r="H182" s="154"/>
      <c r="I182" s="157"/>
      <c r="J182" s="168">
        <f>BK182</f>
        <v>0</v>
      </c>
      <c r="K182" s="154"/>
      <c r="L182" s="159"/>
      <c r="M182" s="160"/>
      <c r="N182" s="161"/>
      <c r="O182" s="161"/>
      <c r="P182" s="162">
        <f>SUM(P183:P197)</f>
        <v>0</v>
      </c>
      <c r="Q182" s="161"/>
      <c r="R182" s="162">
        <f>SUM(R183:R197)</f>
        <v>0</v>
      </c>
      <c r="S182" s="161"/>
      <c r="T182" s="163">
        <f>SUM(T183:T197)</f>
        <v>0</v>
      </c>
      <c r="AR182" s="164" t="s">
        <v>77</v>
      </c>
      <c r="AT182" s="165" t="s">
        <v>71</v>
      </c>
      <c r="AU182" s="165" t="s">
        <v>77</v>
      </c>
      <c r="AY182" s="164" t="s">
        <v>115</v>
      </c>
      <c r="BK182" s="166">
        <f>SUM(BK183:BK197)</f>
        <v>0</v>
      </c>
    </row>
    <row r="183" spans="1:65" s="2" customFormat="1" ht="24.2" customHeight="1">
      <c r="A183" s="35"/>
      <c r="B183" s="36"/>
      <c r="C183" s="169" t="s">
        <v>294</v>
      </c>
      <c r="D183" s="169" t="s">
        <v>117</v>
      </c>
      <c r="E183" s="170" t="s">
        <v>295</v>
      </c>
      <c r="F183" s="171" t="s">
        <v>296</v>
      </c>
      <c r="G183" s="172" t="s">
        <v>152</v>
      </c>
      <c r="H183" s="173">
        <v>61.897</v>
      </c>
      <c r="I183" s="174"/>
      <c r="J183" s="175">
        <f>ROUND(I183*H183,2)</f>
        <v>0</v>
      </c>
      <c r="K183" s="171" t="s">
        <v>121</v>
      </c>
      <c r="L183" s="40"/>
      <c r="M183" s="176" t="s">
        <v>19</v>
      </c>
      <c r="N183" s="177" t="s">
        <v>43</v>
      </c>
      <c r="O183" s="65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122</v>
      </c>
      <c r="AT183" s="180" t="s">
        <v>117</v>
      </c>
      <c r="AU183" s="180" t="s">
        <v>79</v>
      </c>
      <c r="AY183" s="18" t="s">
        <v>115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18" t="s">
        <v>77</v>
      </c>
      <c r="BK183" s="181">
        <f>ROUND(I183*H183,2)</f>
        <v>0</v>
      </c>
      <c r="BL183" s="18" t="s">
        <v>122</v>
      </c>
      <c r="BM183" s="180" t="s">
        <v>297</v>
      </c>
    </row>
    <row r="184" spans="1:47" s="2" customFormat="1" ht="11.25">
      <c r="A184" s="35"/>
      <c r="B184" s="36"/>
      <c r="C184" s="37"/>
      <c r="D184" s="182" t="s">
        <v>124</v>
      </c>
      <c r="E184" s="37"/>
      <c r="F184" s="183" t="s">
        <v>298</v>
      </c>
      <c r="G184" s="37"/>
      <c r="H184" s="37"/>
      <c r="I184" s="184"/>
      <c r="J184" s="37"/>
      <c r="K184" s="37"/>
      <c r="L184" s="40"/>
      <c r="M184" s="185"/>
      <c r="N184" s="186"/>
      <c r="O184" s="65"/>
      <c r="P184" s="65"/>
      <c r="Q184" s="65"/>
      <c r="R184" s="65"/>
      <c r="S184" s="65"/>
      <c r="T184" s="66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8" t="s">
        <v>124</v>
      </c>
      <c r="AU184" s="18" t="s">
        <v>79</v>
      </c>
    </row>
    <row r="185" spans="1:65" s="2" customFormat="1" ht="16.5" customHeight="1">
      <c r="A185" s="35"/>
      <c r="B185" s="36"/>
      <c r="C185" s="169" t="s">
        <v>299</v>
      </c>
      <c r="D185" s="169" t="s">
        <v>117</v>
      </c>
      <c r="E185" s="170" t="s">
        <v>300</v>
      </c>
      <c r="F185" s="171" t="s">
        <v>301</v>
      </c>
      <c r="G185" s="172" t="s">
        <v>152</v>
      </c>
      <c r="H185" s="173">
        <v>61.897</v>
      </c>
      <c r="I185" s="174"/>
      <c r="J185" s="175">
        <f>ROUND(I185*H185,2)</f>
        <v>0</v>
      </c>
      <c r="K185" s="171" t="s">
        <v>121</v>
      </c>
      <c r="L185" s="40"/>
      <c r="M185" s="176" t="s">
        <v>19</v>
      </c>
      <c r="N185" s="177" t="s">
        <v>43</v>
      </c>
      <c r="O185" s="65"/>
      <c r="P185" s="178">
        <f>O185*H185</f>
        <v>0</v>
      </c>
      <c r="Q185" s="178">
        <v>0</v>
      </c>
      <c r="R185" s="178">
        <f>Q185*H185</f>
        <v>0</v>
      </c>
      <c r="S185" s="178">
        <v>0</v>
      </c>
      <c r="T185" s="17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122</v>
      </c>
      <c r="AT185" s="180" t="s">
        <v>117</v>
      </c>
      <c r="AU185" s="180" t="s">
        <v>79</v>
      </c>
      <c r="AY185" s="18" t="s">
        <v>115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8" t="s">
        <v>77</v>
      </c>
      <c r="BK185" s="181">
        <f>ROUND(I185*H185,2)</f>
        <v>0</v>
      </c>
      <c r="BL185" s="18" t="s">
        <v>122</v>
      </c>
      <c r="BM185" s="180" t="s">
        <v>302</v>
      </c>
    </row>
    <row r="186" spans="1:47" s="2" customFormat="1" ht="11.25">
      <c r="A186" s="35"/>
      <c r="B186" s="36"/>
      <c r="C186" s="37"/>
      <c r="D186" s="182" t="s">
        <v>124</v>
      </c>
      <c r="E186" s="37"/>
      <c r="F186" s="183" t="s">
        <v>303</v>
      </c>
      <c r="G186" s="37"/>
      <c r="H186" s="37"/>
      <c r="I186" s="184"/>
      <c r="J186" s="37"/>
      <c r="K186" s="37"/>
      <c r="L186" s="40"/>
      <c r="M186" s="185"/>
      <c r="N186" s="186"/>
      <c r="O186" s="65"/>
      <c r="P186" s="65"/>
      <c r="Q186" s="65"/>
      <c r="R186" s="65"/>
      <c r="S186" s="65"/>
      <c r="T186" s="66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124</v>
      </c>
      <c r="AU186" s="18" t="s">
        <v>79</v>
      </c>
    </row>
    <row r="187" spans="1:65" s="2" customFormat="1" ht="21.75" customHeight="1">
      <c r="A187" s="35"/>
      <c r="B187" s="36"/>
      <c r="C187" s="169" t="s">
        <v>304</v>
      </c>
      <c r="D187" s="169" t="s">
        <v>117</v>
      </c>
      <c r="E187" s="170" t="s">
        <v>305</v>
      </c>
      <c r="F187" s="171" t="s">
        <v>306</v>
      </c>
      <c r="G187" s="172" t="s">
        <v>152</v>
      </c>
      <c r="H187" s="173">
        <v>61.897</v>
      </c>
      <c r="I187" s="174"/>
      <c r="J187" s="175">
        <f>ROUND(I187*H187,2)</f>
        <v>0</v>
      </c>
      <c r="K187" s="171" t="s">
        <v>121</v>
      </c>
      <c r="L187" s="40"/>
      <c r="M187" s="176" t="s">
        <v>19</v>
      </c>
      <c r="N187" s="177" t="s">
        <v>43</v>
      </c>
      <c r="O187" s="65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122</v>
      </c>
      <c r="AT187" s="180" t="s">
        <v>117</v>
      </c>
      <c r="AU187" s="180" t="s">
        <v>79</v>
      </c>
      <c r="AY187" s="18" t="s">
        <v>115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8" t="s">
        <v>77</v>
      </c>
      <c r="BK187" s="181">
        <f>ROUND(I187*H187,2)</f>
        <v>0</v>
      </c>
      <c r="BL187" s="18" t="s">
        <v>122</v>
      </c>
      <c r="BM187" s="180" t="s">
        <v>307</v>
      </c>
    </row>
    <row r="188" spans="1:47" s="2" customFormat="1" ht="11.25">
      <c r="A188" s="35"/>
      <c r="B188" s="36"/>
      <c r="C188" s="37"/>
      <c r="D188" s="182" t="s">
        <v>124</v>
      </c>
      <c r="E188" s="37"/>
      <c r="F188" s="183" t="s">
        <v>308</v>
      </c>
      <c r="G188" s="37"/>
      <c r="H188" s="37"/>
      <c r="I188" s="184"/>
      <c r="J188" s="37"/>
      <c r="K188" s="37"/>
      <c r="L188" s="40"/>
      <c r="M188" s="185"/>
      <c r="N188" s="186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124</v>
      </c>
      <c r="AU188" s="18" t="s">
        <v>79</v>
      </c>
    </row>
    <row r="189" spans="1:65" s="2" customFormat="1" ht="24.2" customHeight="1">
      <c r="A189" s="35"/>
      <c r="B189" s="36"/>
      <c r="C189" s="169" t="s">
        <v>309</v>
      </c>
      <c r="D189" s="169" t="s">
        <v>117</v>
      </c>
      <c r="E189" s="170" t="s">
        <v>310</v>
      </c>
      <c r="F189" s="171" t="s">
        <v>311</v>
      </c>
      <c r="G189" s="172" t="s">
        <v>152</v>
      </c>
      <c r="H189" s="173">
        <v>371.382</v>
      </c>
      <c r="I189" s="174"/>
      <c r="J189" s="175">
        <f>ROUND(I189*H189,2)</f>
        <v>0</v>
      </c>
      <c r="K189" s="171" t="s">
        <v>121</v>
      </c>
      <c r="L189" s="40"/>
      <c r="M189" s="176" t="s">
        <v>19</v>
      </c>
      <c r="N189" s="177" t="s">
        <v>43</v>
      </c>
      <c r="O189" s="65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122</v>
      </c>
      <c r="AT189" s="180" t="s">
        <v>117</v>
      </c>
      <c r="AU189" s="180" t="s">
        <v>79</v>
      </c>
      <c r="AY189" s="18" t="s">
        <v>115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18" t="s">
        <v>77</v>
      </c>
      <c r="BK189" s="181">
        <f>ROUND(I189*H189,2)</f>
        <v>0</v>
      </c>
      <c r="BL189" s="18" t="s">
        <v>122</v>
      </c>
      <c r="BM189" s="180" t="s">
        <v>312</v>
      </c>
    </row>
    <row r="190" spans="1:47" s="2" customFormat="1" ht="11.25">
      <c r="A190" s="35"/>
      <c r="B190" s="36"/>
      <c r="C190" s="37"/>
      <c r="D190" s="182" t="s">
        <v>124</v>
      </c>
      <c r="E190" s="37"/>
      <c r="F190" s="183" t="s">
        <v>313</v>
      </c>
      <c r="G190" s="37"/>
      <c r="H190" s="37"/>
      <c r="I190" s="184"/>
      <c r="J190" s="37"/>
      <c r="K190" s="37"/>
      <c r="L190" s="40"/>
      <c r="M190" s="185"/>
      <c r="N190" s="186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124</v>
      </c>
      <c r="AU190" s="18" t="s">
        <v>79</v>
      </c>
    </row>
    <row r="191" spans="2:51" s="14" customFormat="1" ht="11.25">
      <c r="B191" s="198"/>
      <c r="C191" s="199"/>
      <c r="D191" s="189" t="s">
        <v>126</v>
      </c>
      <c r="E191" s="200" t="s">
        <v>19</v>
      </c>
      <c r="F191" s="201" t="s">
        <v>314</v>
      </c>
      <c r="G191" s="199"/>
      <c r="H191" s="202">
        <v>371.382</v>
      </c>
      <c r="I191" s="203"/>
      <c r="J191" s="199"/>
      <c r="K191" s="199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126</v>
      </c>
      <c r="AU191" s="208" t="s">
        <v>79</v>
      </c>
      <c r="AV191" s="14" t="s">
        <v>79</v>
      </c>
      <c r="AW191" s="14" t="s">
        <v>33</v>
      </c>
      <c r="AX191" s="14" t="s">
        <v>77</v>
      </c>
      <c r="AY191" s="208" t="s">
        <v>115</v>
      </c>
    </row>
    <row r="192" spans="1:65" s="2" customFormat="1" ht="24.2" customHeight="1">
      <c r="A192" s="35"/>
      <c r="B192" s="36"/>
      <c r="C192" s="169" t="s">
        <v>315</v>
      </c>
      <c r="D192" s="169" t="s">
        <v>117</v>
      </c>
      <c r="E192" s="170" t="s">
        <v>316</v>
      </c>
      <c r="F192" s="171" t="s">
        <v>317</v>
      </c>
      <c r="G192" s="172" t="s">
        <v>152</v>
      </c>
      <c r="H192" s="173">
        <v>55.87</v>
      </c>
      <c r="I192" s="174"/>
      <c r="J192" s="175">
        <f>ROUND(I192*H192,2)</f>
        <v>0</v>
      </c>
      <c r="K192" s="171" t="s">
        <v>121</v>
      </c>
      <c r="L192" s="40"/>
      <c r="M192" s="176" t="s">
        <v>19</v>
      </c>
      <c r="N192" s="177" t="s">
        <v>43</v>
      </c>
      <c r="O192" s="65"/>
      <c r="P192" s="178">
        <f>O192*H192</f>
        <v>0</v>
      </c>
      <c r="Q192" s="178">
        <v>0</v>
      </c>
      <c r="R192" s="178">
        <f>Q192*H192</f>
        <v>0</v>
      </c>
      <c r="S192" s="178">
        <v>0</v>
      </c>
      <c r="T192" s="179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122</v>
      </c>
      <c r="AT192" s="180" t="s">
        <v>117</v>
      </c>
      <c r="AU192" s="180" t="s">
        <v>79</v>
      </c>
      <c r="AY192" s="18" t="s">
        <v>115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18" t="s">
        <v>77</v>
      </c>
      <c r="BK192" s="181">
        <f>ROUND(I192*H192,2)</f>
        <v>0</v>
      </c>
      <c r="BL192" s="18" t="s">
        <v>122</v>
      </c>
      <c r="BM192" s="180" t="s">
        <v>318</v>
      </c>
    </row>
    <row r="193" spans="1:47" s="2" customFormat="1" ht="11.25">
      <c r="A193" s="35"/>
      <c r="B193" s="36"/>
      <c r="C193" s="37"/>
      <c r="D193" s="182" t="s">
        <v>124</v>
      </c>
      <c r="E193" s="37"/>
      <c r="F193" s="183" t="s">
        <v>319</v>
      </c>
      <c r="G193" s="37"/>
      <c r="H193" s="37"/>
      <c r="I193" s="184"/>
      <c r="J193" s="37"/>
      <c r="K193" s="37"/>
      <c r="L193" s="40"/>
      <c r="M193" s="185"/>
      <c r="N193" s="186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8" t="s">
        <v>124</v>
      </c>
      <c r="AU193" s="18" t="s">
        <v>79</v>
      </c>
    </row>
    <row r="194" spans="1:65" s="2" customFormat="1" ht="24.2" customHeight="1">
      <c r="A194" s="35"/>
      <c r="B194" s="36"/>
      <c r="C194" s="169" t="s">
        <v>320</v>
      </c>
      <c r="D194" s="169" t="s">
        <v>117</v>
      </c>
      <c r="E194" s="170" t="s">
        <v>321</v>
      </c>
      <c r="F194" s="171" t="s">
        <v>322</v>
      </c>
      <c r="G194" s="172" t="s">
        <v>152</v>
      </c>
      <c r="H194" s="173">
        <v>5.616</v>
      </c>
      <c r="I194" s="174"/>
      <c r="J194" s="175">
        <f>ROUND(I194*H194,2)</f>
        <v>0</v>
      </c>
      <c r="K194" s="171" t="s">
        <v>121</v>
      </c>
      <c r="L194" s="40"/>
      <c r="M194" s="176" t="s">
        <v>19</v>
      </c>
      <c r="N194" s="177" t="s">
        <v>43</v>
      </c>
      <c r="O194" s="65"/>
      <c r="P194" s="178">
        <f>O194*H194</f>
        <v>0</v>
      </c>
      <c r="Q194" s="178">
        <v>0</v>
      </c>
      <c r="R194" s="178">
        <f>Q194*H194</f>
        <v>0</v>
      </c>
      <c r="S194" s="178">
        <v>0</v>
      </c>
      <c r="T194" s="17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122</v>
      </c>
      <c r="AT194" s="180" t="s">
        <v>117</v>
      </c>
      <c r="AU194" s="180" t="s">
        <v>79</v>
      </c>
      <c r="AY194" s="18" t="s">
        <v>115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8" t="s">
        <v>77</v>
      </c>
      <c r="BK194" s="181">
        <f>ROUND(I194*H194,2)</f>
        <v>0</v>
      </c>
      <c r="BL194" s="18" t="s">
        <v>122</v>
      </c>
      <c r="BM194" s="180" t="s">
        <v>323</v>
      </c>
    </row>
    <row r="195" spans="1:47" s="2" customFormat="1" ht="11.25">
      <c r="A195" s="35"/>
      <c r="B195" s="36"/>
      <c r="C195" s="37"/>
      <c r="D195" s="182" t="s">
        <v>124</v>
      </c>
      <c r="E195" s="37"/>
      <c r="F195" s="183" t="s">
        <v>324</v>
      </c>
      <c r="G195" s="37"/>
      <c r="H195" s="37"/>
      <c r="I195" s="184"/>
      <c r="J195" s="37"/>
      <c r="K195" s="37"/>
      <c r="L195" s="40"/>
      <c r="M195" s="185"/>
      <c r="N195" s="186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124</v>
      </c>
      <c r="AU195" s="18" t="s">
        <v>79</v>
      </c>
    </row>
    <row r="196" spans="1:65" s="2" customFormat="1" ht="24.2" customHeight="1">
      <c r="A196" s="35"/>
      <c r="B196" s="36"/>
      <c r="C196" s="169" t="s">
        <v>325</v>
      </c>
      <c r="D196" s="169" t="s">
        <v>117</v>
      </c>
      <c r="E196" s="170" t="s">
        <v>326</v>
      </c>
      <c r="F196" s="171" t="s">
        <v>327</v>
      </c>
      <c r="G196" s="172" t="s">
        <v>152</v>
      </c>
      <c r="H196" s="173">
        <v>0.411</v>
      </c>
      <c r="I196" s="174"/>
      <c r="J196" s="175">
        <f>ROUND(I196*H196,2)</f>
        <v>0</v>
      </c>
      <c r="K196" s="171" t="s">
        <v>121</v>
      </c>
      <c r="L196" s="40"/>
      <c r="M196" s="176" t="s">
        <v>19</v>
      </c>
      <c r="N196" s="177" t="s">
        <v>43</v>
      </c>
      <c r="O196" s="65"/>
      <c r="P196" s="178">
        <f>O196*H196</f>
        <v>0</v>
      </c>
      <c r="Q196" s="178">
        <v>0</v>
      </c>
      <c r="R196" s="178">
        <f>Q196*H196</f>
        <v>0</v>
      </c>
      <c r="S196" s="178">
        <v>0</v>
      </c>
      <c r="T196" s="17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122</v>
      </c>
      <c r="AT196" s="180" t="s">
        <v>117</v>
      </c>
      <c r="AU196" s="180" t="s">
        <v>79</v>
      </c>
      <c r="AY196" s="18" t="s">
        <v>115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18" t="s">
        <v>77</v>
      </c>
      <c r="BK196" s="181">
        <f>ROUND(I196*H196,2)</f>
        <v>0</v>
      </c>
      <c r="BL196" s="18" t="s">
        <v>122</v>
      </c>
      <c r="BM196" s="180" t="s">
        <v>328</v>
      </c>
    </row>
    <row r="197" spans="1:47" s="2" customFormat="1" ht="11.25">
      <c r="A197" s="35"/>
      <c r="B197" s="36"/>
      <c r="C197" s="37"/>
      <c r="D197" s="182" t="s">
        <v>124</v>
      </c>
      <c r="E197" s="37"/>
      <c r="F197" s="183" t="s">
        <v>329</v>
      </c>
      <c r="G197" s="37"/>
      <c r="H197" s="37"/>
      <c r="I197" s="184"/>
      <c r="J197" s="37"/>
      <c r="K197" s="37"/>
      <c r="L197" s="40"/>
      <c r="M197" s="185"/>
      <c r="N197" s="186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124</v>
      </c>
      <c r="AU197" s="18" t="s">
        <v>79</v>
      </c>
    </row>
    <row r="198" spans="2:63" s="12" customFormat="1" ht="22.9" customHeight="1">
      <c r="B198" s="153"/>
      <c r="C198" s="154"/>
      <c r="D198" s="155" t="s">
        <v>71</v>
      </c>
      <c r="E198" s="167" t="s">
        <v>330</v>
      </c>
      <c r="F198" s="167" t="s">
        <v>331</v>
      </c>
      <c r="G198" s="154"/>
      <c r="H198" s="154"/>
      <c r="I198" s="157"/>
      <c r="J198" s="168">
        <f>BK198</f>
        <v>0</v>
      </c>
      <c r="K198" s="154"/>
      <c r="L198" s="159"/>
      <c r="M198" s="160"/>
      <c r="N198" s="161"/>
      <c r="O198" s="161"/>
      <c r="P198" s="162">
        <f>SUM(P199:P200)</f>
        <v>0</v>
      </c>
      <c r="Q198" s="161"/>
      <c r="R198" s="162">
        <f>SUM(R199:R200)</f>
        <v>0</v>
      </c>
      <c r="S198" s="161"/>
      <c r="T198" s="163">
        <f>SUM(T199:T200)</f>
        <v>0</v>
      </c>
      <c r="AR198" s="164" t="s">
        <v>77</v>
      </c>
      <c r="AT198" s="165" t="s">
        <v>71</v>
      </c>
      <c r="AU198" s="165" t="s">
        <v>77</v>
      </c>
      <c r="AY198" s="164" t="s">
        <v>115</v>
      </c>
      <c r="BK198" s="166">
        <f>SUM(BK199:BK200)</f>
        <v>0</v>
      </c>
    </row>
    <row r="199" spans="1:65" s="2" customFormat="1" ht="33" customHeight="1">
      <c r="A199" s="35"/>
      <c r="B199" s="36"/>
      <c r="C199" s="169" t="s">
        <v>332</v>
      </c>
      <c r="D199" s="169" t="s">
        <v>117</v>
      </c>
      <c r="E199" s="170" t="s">
        <v>333</v>
      </c>
      <c r="F199" s="171" t="s">
        <v>334</v>
      </c>
      <c r="G199" s="172" t="s">
        <v>152</v>
      </c>
      <c r="H199" s="173">
        <v>86.057</v>
      </c>
      <c r="I199" s="174"/>
      <c r="J199" s="175">
        <f>ROUND(I199*H199,2)</f>
        <v>0</v>
      </c>
      <c r="K199" s="171" t="s">
        <v>121</v>
      </c>
      <c r="L199" s="40"/>
      <c r="M199" s="176" t="s">
        <v>19</v>
      </c>
      <c r="N199" s="177" t="s">
        <v>43</v>
      </c>
      <c r="O199" s="65"/>
      <c r="P199" s="178">
        <f>O199*H199</f>
        <v>0</v>
      </c>
      <c r="Q199" s="178">
        <v>0</v>
      </c>
      <c r="R199" s="178">
        <f>Q199*H199</f>
        <v>0</v>
      </c>
      <c r="S199" s="178">
        <v>0</v>
      </c>
      <c r="T199" s="179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0" t="s">
        <v>122</v>
      </c>
      <c r="AT199" s="180" t="s">
        <v>117</v>
      </c>
      <c r="AU199" s="180" t="s">
        <v>79</v>
      </c>
      <c r="AY199" s="18" t="s">
        <v>115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18" t="s">
        <v>77</v>
      </c>
      <c r="BK199" s="181">
        <f>ROUND(I199*H199,2)</f>
        <v>0</v>
      </c>
      <c r="BL199" s="18" t="s">
        <v>122</v>
      </c>
      <c r="BM199" s="180" t="s">
        <v>335</v>
      </c>
    </row>
    <row r="200" spans="1:47" s="2" customFormat="1" ht="11.25">
      <c r="A200" s="35"/>
      <c r="B200" s="36"/>
      <c r="C200" s="37"/>
      <c r="D200" s="182" t="s">
        <v>124</v>
      </c>
      <c r="E200" s="37"/>
      <c r="F200" s="183" t="s">
        <v>336</v>
      </c>
      <c r="G200" s="37"/>
      <c r="H200" s="37"/>
      <c r="I200" s="184"/>
      <c r="J200" s="37"/>
      <c r="K200" s="37"/>
      <c r="L200" s="40"/>
      <c r="M200" s="185"/>
      <c r="N200" s="186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8" t="s">
        <v>124</v>
      </c>
      <c r="AU200" s="18" t="s">
        <v>79</v>
      </c>
    </row>
    <row r="201" spans="2:63" s="12" customFormat="1" ht="25.9" customHeight="1">
      <c r="B201" s="153"/>
      <c r="C201" s="154"/>
      <c r="D201" s="155" t="s">
        <v>71</v>
      </c>
      <c r="E201" s="156" t="s">
        <v>337</v>
      </c>
      <c r="F201" s="156" t="s">
        <v>338</v>
      </c>
      <c r="G201" s="154"/>
      <c r="H201" s="154"/>
      <c r="I201" s="157"/>
      <c r="J201" s="158">
        <f>BK201</f>
        <v>0</v>
      </c>
      <c r="K201" s="154"/>
      <c r="L201" s="159"/>
      <c r="M201" s="160"/>
      <c r="N201" s="161"/>
      <c r="O201" s="161"/>
      <c r="P201" s="162">
        <f>P202+P215+P231+P259+P289</f>
        <v>0</v>
      </c>
      <c r="Q201" s="161"/>
      <c r="R201" s="162">
        <f>R202+R215+R231+R259+R289</f>
        <v>5.38300959</v>
      </c>
      <c r="S201" s="161"/>
      <c r="T201" s="163">
        <f>T202+T215+T231+T259+T289</f>
        <v>0.41200000000000003</v>
      </c>
      <c r="AR201" s="164" t="s">
        <v>79</v>
      </c>
      <c r="AT201" s="165" t="s">
        <v>71</v>
      </c>
      <c r="AU201" s="165" t="s">
        <v>72</v>
      </c>
      <c r="AY201" s="164" t="s">
        <v>115</v>
      </c>
      <c r="BK201" s="166">
        <f>BK202+BK215+BK231+BK259+BK289</f>
        <v>0</v>
      </c>
    </row>
    <row r="202" spans="2:63" s="12" customFormat="1" ht="22.9" customHeight="1">
      <c r="B202" s="153"/>
      <c r="C202" s="154"/>
      <c r="D202" s="155" t="s">
        <v>71</v>
      </c>
      <c r="E202" s="167" t="s">
        <v>339</v>
      </c>
      <c r="F202" s="167" t="s">
        <v>340</v>
      </c>
      <c r="G202" s="154"/>
      <c r="H202" s="154"/>
      <c r="I202" s="157"/>
      <c r="J202" s="168">
        <f>BK202</f>
        <v>0</v>
      </c>
      <c r="K202" s="154"/>
      <c r="L202" s="159"/>
      <c r="M202" s="160"/>
      <c r="N202" s="161"/>
      <c r="O202" s="161"/>
      <c r="P202" s="162">
        <f>SUM(P203:P214)</f>
        <v>0</v>
      </c>
      <c r="Q202" s="161"/>
      <c r="R202" s="162">
        <f>SUM(R203:R214)</f>
        <v>0.9631432</v>
      </c>
      <c r="S202" s="161"/>
      <c r="T202" s="163">
        <f>SUM(T203:T214)</f>
        <v>0</v>
      </c>
      <c r="AR202" s="164" t="s">
        <v>79</v>
      </c>
      <c r="AT202" s="165" t="s">
        <v>71</v>
      </c>
      <c r="AU202" s="165" t="s">
        <v>77</v>
      </c>
      <c r="AY202" s="164" t="s">
        <v>115</v>
      </c>
      <c r="BK202" s="166">
        <f>SUM(BK203:BK214)</f>
        <v>0</v>
      </c>
    </row>
    <row r="203" spans="1:65" s="2" customFormat="1" ht="16.5" customHeight="1">
      <c r="A203" s="35"/>
      <c r="B203" s="36"/>
      <c r="C203" s="169" t="s">
        <v>341</v>
      </c>
      <c r="D203" s="169" t="s">
        <v>117</v>
      </c>
      <c r="E203" s="170" t="s">
        <v>342</v>
      </c>
      <c r="F203" s="171" t="s">
        <v>343</v>
      </c>
      <c r="G203" s="172" t="s">
        <v>185</v>
      </c>
      <c r="H203" s="173">
        <v>135.82</v>
      </c>
      <c r="I203" s="174"/>
      <c r="J203" s="175">
        <f>ROUND(I203*H203,2)</f>
        <v>0</v>
      </c>
      <c r="K203" s="171" t="s">
        <v>19</v>
      </c>
      <c r="L203" s="40"/>
      <c r="M203" s="176" t="s">
        <v>19</v>
      </c>
      <c r="N203" s="177" t="s">
        <v>43</v>
      </c>
      <c r="O203" s="65"/>
      <c r="P203" s="178">
        <f>O203*H203</f>
        <v>0</v>
      </c>
      <c r="Q203" s="178">
        <v>0</v>
      </c>
      <c r="R203" s="178">
        <f>Q203*H203</f>
        <v>0</v>
      </c>
      <c r="S203" s="178">
        <v>0</v>
      </c>
      <c r="T203" s="179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213</v>
      </c>
      <c r="AT203" s="180" t="s">
        <v>117</v>
      </c>
      <c r="AU203" s="180" t="s">
        <v>79</v>
      </c>
      <c r="AY203" s="18" t="s">
        <v>115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18" t="s">
        <v>77</v>
      </c>
      <c r="BK203" s="181">
        <f>ROUND(I203*H203,2)</f>
        <v>0</v>
      </c>
      <c r="BL203" s="18" t="s">
        <v>213</v>
      </c>
      <c r="BM203" s="180" t="s">
        <v>344</v>
      </c>
    </row>
    <row r="204" spans="1:65" s="2" customFormat="1" ht="21.75" customHeight="1">
      <c r="A204" s="35"/>
      <c r="B204" s="36"/>
      <c r="C204" s="169" t="s">
        <v>345</v>
      </c>
      <c r="D204" s="169" t="s">
        <v>117</v>
      </c>
      <c r="E204" s="170" t="s">
        <v>346</v>
      </c>
      <c r="F204" s="171" t="s">
        <v>347</v>
      </c>
      <c r="G204" s="172" t="s">
        <v>185</v>
      </c>
      <c r="H204" s="173">
        <v>135.82</v>
      </c>
      <c r="I204" s="174"/>
      <c r="J204" s="175">
        <f>ROUND(I204*H204,2)</f>
        <v>0</v>
      </c>
      <c r="K204" s="171" t="s">
        <v>121</v>
      </c>
      <c r="L204" s="40"/>
      <c r="M204" s="176" t="s">
        <v>19</v>
      </c>
      <c r="N204" s="177" t="s">
        <v>43</v>
      </c>
      <c r="O204" s="65"/>
      <c r="P204" s="178">
        <f>O204*H204</f>
        <v>0</v>
      </c>
      <c r="Q204" s="178">
        <v>0</v>
      </c>
      <c r="R204" s="178">
        <f>Q204*H204</f>
        <v>0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213</v>
      </c>
      <c r="AT204" s="180" t="s">
        <v>117</v>
      </c>
      <c r="AU204" s="180" t="s">
        <v>79</v>
      </c>
      <c r="AY204" s="18" t="s">
        <v>115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18" t="s">
        <v>77</v>
      </c>
      <c r="BK204" s="181">
        <f>ROUND(I204*H204,2)</f>
        <v>0</v>
      </c>
      <c r="BL204" s="18" t="s">
        <v>213</v>
      </c>
      <c r="BM204" s="180" t="s">
        <v>348</v>
      </c>
    </row>
    <row r="205" spans="1:47" s="2" customFormat="1" ht="11.25">
      <c r="A205" s="35"/>
      <c r="B205" s="36"/>
      <c r="C205" s="37"/>
      <c r="D205" s="182" t="s">
        <v>124</v>
      </c>
      <c r="E205" s="37"/>
      <c r="F205" s="183" t="s">
        <v>349</v>
      </c>
      <c r="G205" s="37"/>
      <c r="H205" s="37"/>
      <c r="I205" s="184"/>
      <c r="J205" s="37"/>
      <c r="K205" s="37"/>
      <c r="L205" s="40"/>
      <c r="M205" s="185"/>
      <c r="N205" s="186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124</v>
      </c>
      <c r="AU205" s="18" t="s">
        <v>79</v>
      </c>
    </row>
    <row r="206" spans="2:51" s="14" customFormat="1" ht="11.25">
      <c r="B206" s="198"/>
      <c r="C206" s="199"/>
      <c r="D206" s="189" t="s">
        <v>126</v>
      </c>
      <c r="E206" s="200" t="s">
        <v>19</v>
      </c>
      <c r="F206" s="201" t="s">
        <v>250</v>
      </c>
      <c r="G206" s="199"/>
      <c r="H206" s="202">
        <v>135.82</v>
      </c>
      <c r="I206" s="203"/>
      <c r="J206" s="199"/>
      <c r="K206" s="199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126</v>
      </c>
      <c r="AU206" s="208" t="s">
        <v>79</v>
      </c>
      <c r="AV206" s="14" t="s">
        <v>79</v>
      </c>
      <c r="AW206" s="14" t="s">
        <v>33</v>
      </c>
      <c r="AX206" s="14" t="s">
        <v>77</v>
      </c>
      <c r="AY206" s="208" t="s">
        <v>115</v>
      </c>
    </row>
    <row r="207" spans="1:65" s="2" customFormat="1" ht="16.5" customHeight="1">
      <c r="A207" s="35"/>
      <c r="B207" s="36"/>
      <c r="C207" s="209" t="s">
        <v>350</v>
      </c>
      <c r="D207" s="209" t="s">
        <v>163</v>
      </c>
      <c r="E207" s="210" t="s">
        <v>351</v>
      </c>
      <c r="F207" s="211" t="s">
        <v>352</v>
      </c>
      <c r="G207" s="212" t="s">
        <v>152</v>
      </c>
      <c r="H207" s="213">
        <v>0.045</v>
      </c>
      <c r="I207" s="214"/>
      <c r="J207" s="215">
        <f>ROUND(I207*H207,2)</f>
        <v>0</v>
      </c>
      <c r="K207" s="211" t="s">
        <v>121</v>
      </c>
      <c r="L207" s="216"/>
      <c r="M207" s="217" t="s">
        <v>19</v>
      </c>
      <c r="N207" s="218" t="s">
        <v>43</v>
      </c>
      <c r="O207" s="65"/>
      <c r="P207" s="178">
        <f>O207*H207</f>
        <v>0</v>
      </c>
      <c r="Q207" s="178">
        <v>1</v>
      </c>
      <c r="R207" s="178">
        <f>Q207*H207</f>
        <v>0.045</v>
      </c>
      <c r="S207" s="178">
        <v>0</v>
      </c>
      <c r="T207" s="179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0" t="s">
        <v>309</v>
      </c>
      <c r="AT207" s="180" t="s">
        <v>163</v>
      </c>
      <c r="AU207" s="180" t="s">
        <v>79</v>
      </c>
      <c r="AY207" s="18" t="s">
        <v>115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18" t="s">
        <v>77</v>
      </c>
      <c r="BK207" s="181">
        <f>ROUND(I207*H207,2)</f>
        <v>0</v>
      </c>
      <c r="BL207" s="18" t="s">
        <v>213</v>
      </c>
      <c r="BM207" s="180" t="s">
        <v>353</v>
      </c>
    </row>
    <row r="208" spans="2:51" s="14" customFormat="1" ht="11.25">
      <c r="B208" s="198"/>
      <c r="C208" s="199"/>
      <c r="D208" s="189" t="s">
        <v>126</v>
      </c>
      <c r="E208" s="199"/>
      <c r="F208" s="201" t="s">
        <v>354</v>
      </c>
      <c r="G208" s="199"/>
      <c r="H208" s="202">
        <v>0.045</v>
      </c>
      <c r="I208" s="203"/>
      <c r="J208" s="199"/>
      <c r="K208" s="199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126</v>
      </c>
      <c r="AU208" s="208" t="s">
        <v>79</v>
      </c>
      <c r="AV208" s="14" t="s">
        <v>79</v>
      </c>
      <c r="AW208" s="14" t="s">
        <v>4</v>
      </c>
      <c r="AX208" s="14" t="s">
        <v>77</v>
      </c>
      <c r="AY208" s="208" t="s">
        <v>115</v>
      </c>
    </row>
    <row r="209" spans="1:65" s="2" customFormat="1" ht="16.5" customHeight="1">
      <c r="A209" s="35"/>
      <c r="B209" s="36"/>
      <c r="C209" s="169" t="s">
        <v>355</v>
      </c>
      <c r="D209" s="169" t="s">
        <v>117</v>
      </c>
      <c r="E209" s="170" t="s">
        <v>356</v>
      </c>
      <c r="F209" s="171" t="s">
        <v>357</v>
      </c>
      <c r="G209" s="172" t="s">
        <v>185</v>
      </c>
      <c r="H209" s="173">
        <v>135.82</v>
      </c>
      <c r="I209" s="174"/>
      <c r="J209" s="175">
        <f>ROUND(I209*H209,2)</f>
        <v>0</v>
      </c>
      <c r="K209" s="171" t="s">
        <v>121</v>
      </c>
      <c r="L209" s="40"/>
      <c r="M209" s="176" t="s">
        <v>19</v>
      </c>
      <c r="N209" s="177" t="s">
        <v>43</v>
      </c>
      <c r="O209" s="65"/>
      <c r="P209" s="178">
        <f>O209*H209</f>
        <v>0</v>
      </c>
      <c r="Q209" s="178">
        <v>0.0004</v>
      </c>
      <c r="R209" s="178">
        <f>Q209*H209</f>
        <v>0.054328</v>
      </c>
      <c r="S209" s="178">
        <v>0</v>
      </c>
      <c r="T209" s="179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213</v>
      </c>
      <c r="AT209" s="180" t="s">
        <v>117</v>
      </c>
      <c r="AU209" s="180" t="s">
        <v>79</v>
      </c>
      <c r="AY209" s="18" t="s">
        <v>115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18" t="s">
        <v>77</v>
      </c>
      <c r="BK209" s="181">
        <f>ROUND(I209*H209,2)</f>
        <v>0</v>
      </c>
      <c r="BL209" s="18" t="s">
        <v>213</v>
      </c>
      <c r="BM209" s="180" t="s">
        <v>358</v>
      </c>
    </row>
    <row r="210" spans="1:47" s="2" customFormat="1" ht="11.25">
      <c r="A210" s="35"/>
      <c r="B210" s="36"/>
      <c r="C210" s="37"/>
      <c r="D210" s="182" t="s">
        <v>124</v>
      </c>
      <c r="E210" s="37"/>
      <c r="F210" s="183" t="s">
        <v>359</v>
      </c>
      <c r="G210" s="37"/>
      <c r="H210" s="37"/>
      <c r="I210" s="184"/>
      <c r="J210" s="37"/>
      <c r="K210" s="37"/>
      <c r="L210" s="40"/>
      <c r="M210" s="185"/>
      <c r="N210" s="186"/>
      <c r="O210" s="65"/>
      <c r="P210" s="65"/>
      <c r="Q210" s="65"/>
      <c r="R210" s="65"/>
      <c r="S210" s="65"/>
      <c r="T210" s="66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8" t="s">
        <v>124</v>
      </c>
      <c r="AU210" s="18" t="s">
        <v>79</v>
      </c>
    </row>
    <row r="211" spans="1:65" s="2" customFormat="1" ht="24.2" customHeight="1">
      <c r="A211" s="35"/>
      <c r="B211" s="36"/>
      <c r="C211" s="209" t="s">
        <v>360</v>
      </c>
      <c r="D211" s="209" t="s">
        <v>163</v>
      </c>
      <c r="E211" s="210" t="s">
        <v>361</v>
      </c>
      <c r="F211" s="211" t="s">
        <v>362</v>
      </c>
      <c r="G211" s="212" t="s">
        <v>185</v>
      </c>
      <c r="H211" s="213">
        <v>162.984</v>
      </c>
      <c r="I211" s="214"/>
      <c r="J211" s="215">
        <f>ROUND(I211*H211,2)</f>
        <v>0</v>
      </c>
      <c r="K211" s="211" t="s">
        <v>121</v>
      </c>
      <c r="L211" s="216"/>
      <c r="M211" s="217" t="s">
        <v>19</v>
      </c>
      <c r="N211" s="218" t="s">
        <v>43</v>
      </c>
      <c r="O211" s="65"/>
      <c r="P211" s="178">
        <f>O211*H211</f>
        <v>0</v>
      </c>
      <c r="Q211" s="178">
        <v>0.0053</v>
      </c>
      <c r="R211" s="178">
        <f>Q211*H211</f>
        <v>0.8638152</v>
      </c>
      <c r="S211" s="178">
        <v>0</v>
      </c>
      <c r="T211" s="179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80" t="s">
        <v>309</v>
      </c>
      <c r="AT211" s="180" t="s">
        <v>163</v>
      </c>
      <c r="AU211" s="180" t="s">
        <v>79</v>
      </c>
      <c r="AY211" s="18" t="s">
        <v>115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18" t="s">
        <v>77</v>
      </c>
      <c r="BK211" s="181">
        <f>ROUND(I211*H211,2)</f>
        <v>0</v>
      </c>
      <c r="BL211" s="18" t="s">
        <v>213</v>
      </c>
      <c r="BM211" s="180" t="s">
        <v>363</v>
      </c>
    </row>
    <row r="212" spans="2:51" s="14" customFormat="1" ht="11.25">
      <c r="B212" s="198"/>
      <c r="C212" s="199"/>
      <c r="D212" s="189" t="s">
        <v>126</v>
      </c>
      <c r="E212" s="199"/>
      <c r="F212" s="201" t="s">
        <v>364</v>
      </c>
      <c r="G212" s="199"/>
      <c r="H212" s="202">
        <v>162.984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126</v>
      </c>
      <c r="AU212" s="208" t="s">
        <v>79</v>
      </c>
      <c r="AV212" s="14" t="s">
        <v>79</v>
      </c>
      <c r="AW212" s="14" t="s">
        <v>4</v>
      </c>
      <c r="AX212" s="14" t="s">
        <v>77</v>
      </c>
      <c r="AY212" s="208" t="s">
        <v>115</v>
      </c>
    </row>
    <row r="213" spans="1:65" s="2" customFormat="1" ht="24.2" customHeight="1">
      <c r="A213" s="35"/>
      <c r="B213" s="36"/>
      <c r="C213" s="169" t="s">
        <v>365</v>
      </c>
      <c r="D213" s="169" t="s">
        <v>117</v>
      </c>
      <c r="E213" s="170" t="s">
        <v>366</v>
      </c>
      <c r="F213" s="171" t="s">
        <v>367</v>
      </c>
      <c r="G213" s="172" t="s">
        <v>368</v>
      </c>
      <c r="H213" s="230"/>
      <c r="I213" s="174"/>
      <c r="J213" s="175">
        <f>ROUND(I213*H213,2)</f>
        <v>0</v>
      </c>
      <c r="K213" s="171" t="s">
        <v>121</v>
      </c>
      <c r="L213" s="40"/>
      <c r="M213" s="176" t="s">
        <v>19</v>
      </c>
      <c r="N213" s="177" t="s">
        <v>43</v>
      </c>
      <c r="O213" s="65"/>
      <c r="P213" s="178">
        <f>O213*H213</f>
        <v>0</v>
      </c>
      <c r="Q213" s="178">
        <v>0</v>
      </c>
      <c r="R213" s="178">
        <f>Q213*H213</f>
        <v>0</v>
      </c>
      <c r="S213" s="178">
        <v>0</v>
      </c>
      <c r="T213" s="17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0" t="s">
        <v>213</v>
      </c>
      <c r="AT213" s="180" t="s">
        <v>117</v>
      </c>
      <c r="AU213" s="180" t="s">
        <v>79</v>
      </c>
      <c r="AY213" s="18" t="s">
        <v>115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18" t="s">
        <v>77</v>
      </c>
      <c r="BK213" s="181">
        <f>ROUND(I213*H213,2)</f>
        <v>0</v>
      </c>
      <c r="BL213" s="18" t="s">
        <v>213</v>
      </c>
      <c r="BM213" s="180" t="s">
        <v>369</v>
      </c>
    </row>
    <row r="214" spans="1:47" s="2" customFormat="1" ht="11.25">
      <c r="A214" s="35"/>
      <c r="B214" s="36"/>
      <c r="C214" s="37"/>
      <c r="D214" s="182" t="s">
        <v>124</v>
      </c>
      <c r="E214" s="37"/>
      <c r="F214" s="183" t="s">
        <v>370</v>
      </c>
      <c r="G214" s="37"/>
      <c r="H214" s="37"/>
      <c r="I214" s="184"/>
      <c r="J214" s="37"/>
      <c r="K214" s="37"/>
      <c r="L214" s="40"/>
      <c r="M214" s="185"/>
      <c r="N214" s="186"/>
      <c r="O214" s="65"/>
      <c r="P214" s="65"/>
      <c r="Q214" s="65"/>
      <c r="R214" s="65"/>
      <c r="S214" s="65"/>
      <c r="T214" s="66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8" t="s">
        <v>124</v>
      </c>
      <c r="AU214" s="18" t="s">
        <v>79</v>
      </c>
    </row>
    <row r="215" spans="2:63" s="12" customFormat="1" ht="22.9" customHeight="1">
      <c r="B215" s="153"/>
      <c r="C215" s="154"/>
      <c r="D215" s="155" t="s">
        <v>71</v>
      </c>
      <c r="E215" s="167" t="s">
        <v>371</v>
      </c>
      <c r="F215" s="167" t="s">
        <v>372</v>
      </c>
      <c r="G215" s="154"/>
      <c r="H215" s="154"/>
      <c r="I215" s="157"/>
      <c r="J215" s="168">
        <f>BK215</f>
        <v>0</v>
      </c>
      <c r="K215" s="154"/>
      <c r="L215" s="159"/>
      <c r="M215" s="160"/>
      <c r="N215" s="161"/>
      <c r="O215" s="161"/>
      <c r="P215" s="162">
        <f>SUM(P216:P230)</f>
        <v>0</v>
      </c>
      <c r="Q215" s="161"/>
      <c r="R215" s="162">
        <f>SUM(R216:R230)</f>
        <v>0.2434</v>
      </c>
      <c r="S215" s="161"/>
      <c r="T215" s="163">
        <f>SUM(T216:T230)</f>
        <v>0</v>
      </c>
      <c r="AR215" s="164" t="s">
        <v>79</v>
      </c>
      <c r="AT215" s="165" t="s">
        <v>71</v>
      </c>
      <c r="AU215" s="165" t="s">
        <v>77</v>
      </c>
      <c r="AY215" s="164" t="s">
        <v>115</v>
      </c>
      <c r="BK215" s="166">
        <f>SUM(BK216:BK230)</f>
        <v>0</v>
      </c>
    </row>
    <row r="216" spans="1:65" s="2" customFormat="1" ht="16.5" customHeight="1">
      <c r="A216" s="35"/>
      <c r="B216" s="36"/>
      <c r="C216" s="169" t="s">
        <v>373</v>
      </c>
      <c r="D216" s="169" t="s">
        <v>117</v>
      </c>
      <c r="E216" s="170" t="s">
        <v>374</v>
      </c>
      <c r="F216" s="171" t="s">
        <v>375</v>
      </c>
      <c r="G216" s="172" t="s">
        <v>231</v>
      </c>
      <c r="H216" s="173">
        <v>1</v>
      </c>
      <c r="I216" s="174"/>
      <c r="J216" s="175">
        <f>ROUND(I216*H216,2)</f>
        <v>0</v>
      </c>
      <c r="K216" s="171" t="s">
        <v>19</v>
      </c>
      <c r="L216" s="40"/>
      <c r="M216" s="176" t="s">
        <v>19</v>
      </c>
      <c r="N216" s="177" t="s">
        <v>43</v>
      </c>
      <c r="O216" s="65"/>
      <c r="P216" s="178">
        <f>O216*H216</f>
        <v>0</v>
      </c>
      <c r="Q216" s="178">
        <v>0</v>
      </c>
      <c r="R216" s="178">
        <f>Q216*H216</f>
        <v>0</v>
      </c>
      <c r="S216" s="178">
        <v>0</v>
      </c>
      <c r="T216" s="17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0" t="s">
        <v>213</v>
      </c>
      <c r="AT216" s="180" t="s">
        <v>117</v>
      </c>
      <c r="AU216" s="180" t="s">
        <v>79</v>
      </c>
      <c r="AY216" s="18" t="s">
        <v>115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18" t="s">
        <v>77</v>
      </c>
      <c r="BK216" s="181">
        <f>ROUND(I216*H216,2)</f>
        <v>0</v>
      </c>
      <c r="BL216" s="18" t="s">
        <v>213</v>
      </c>
      <c r="BM216" s="180" t="s">
        <v>376</v>
      </c>
    </row>
    <row r="217" spans="1:65" s="2" customFormat="1" ht="16.5" customHeight="1">
      <c r="A217" s="35"/>
      <c r="B217" s="36"/>
      <c r="C217" s="169" t="s">
        <v>377</v>
      </c>
      <c r="D217" s="169" t="s">
        <v>117</v>
      </c>
      <c r="E217" s="170" t="s">
        <v>378</v>
      </c>
      <c r="F217" s="171" t="s">
        <v>379</v>
      </c>
      <c r="G217" s="172" t="s">
        <v>236</v>
      </c>
      <c r="H217" s="173">
        <v>26</v>
      </c>
      <c r="I217" s="174"/>
      <c r="J217" s="175">
        <f>ROUND(I217*H217,2)</f>
        <v>0</v>
      </c>
      <c r="K217" s="171" t="s">
        <v>121</v>
      </c>
      <c r="L217" s="40"/>
      <c r="M217" s="176" t="s">
        <v>19</v>
      </c>
      <c r="N217" s="177" t="s">
        <v>43</v>
      </c>
      <c r="O217" s="65"/>
      <c r="P217" s="178">
        <f>O217*H217</f>
        <v>0</v>
      </c>
      <c r="Q217" s="178">
        <v>0.00142</v>
      </c>
      <c r="R217" s="178">
        <f>Q217*H217</f>
        <v>0.03692</v>
      </c>
      <c r="S217" s="178">
        <v>0</v>
      </c>
      <c r="T217" s="17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0" t="s">
        <v>213</v>
      </c>
      <c r="AT217" s="180" t="s">
        <v>117</v>
      </c>
      <c r="AU217" s="180" t="s">
        <v>79</v>
      </c>
      <c r="AY217" s="18" t="s">
        <v>115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18" t="s">
        <v>77</v>
      </c>
      <c r="BK217" s="181">
        <f>ROUND(I217*H217,2)</f>
        <v>0</v>
      </c>
      <c r="BL217" s="18" t="s">
        <v>213</v>
      </c>
      <c r="BM217" s="180" t="s">
        <v>380</v>
      </c>
    </row>
    <row r="218" spans="1:47" s="2" customFormat="1" ht="11.25">
      <c r="A218" s="35"/>
      <c r="B218" s="36"/>
      <c r="C218" s="37"/>
      <c r="D218" s="182" t="s">
        <v>124</v>
      </c>
      <c r="E218" s="37"/>
      <c r="F218" s="183" t="s">
        <v>381</v>
      </c>
      <c r="G218" s="37"/>
      <c r="H218" s="37"/>
      <c r="I218" s="184"/>
      <c r="J218" s="37"/>
      <c r="K218" s="37"/>
      <c r="L218" s="40"/>
      <c r="M218" s="185"/>
      <c r="N218" s="186"/>
      <c r="O218" s="65"/>
      <c r="P218" s="65"/>
      <c r="Q218" s="65"/>
      <c r="R218" s="65"/>
      <c r="S218" s="65"/>
      <c r="T218" s="66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8" t="s">
        <v>124</v>
      </c>
      <c r="AU218" s="18" t="s">
        <v>79</v>
      </c>
    </row>
    <row r="219" spans="1:65" s="2" customFormat="1" ht="16.5" customHeight="1">
      <c r="A219" s="35"/>
      <c r="B219" s="36"/>
      <c r="C219" s="169" t="s">
        <v>382</v>
      </c>
      <c r="D219" s="169" t="s">
        <v>117</v>
      </c>
      <c r="E219" s="170" t="s">
        <v>383</v>
      </c>
      <c r="F219" s="171" t="s">
        <v>384</v>
      </c>
      <c r="G219" s="172" t="s">
        <v>236</v>
      </c>
      <c r="H219" s="173">
        <v>10</v>
      </c>
      <c r="I219" s="174"/>
      <c r="J219" s="175">
        <f>ROUND(I219*H219,2)</f>
        <v>0</v>
      </c>
      <c r="K219" s="171" t="s">
        <v>121</v>
      </c>
      <c r="L219" s="40"/>
      <c r="M219" s="176" t="s">
        <v>19</v>
      </c>
      <c r="N219" s="177" t="s">
        <v>43</v>
      </c>
      <c r="O219" s="65"/>
      <c r="P219" s="178">
        <f>O219*H219</f>
        <v>0</v>
      </c>
      <c r="Q219" s="178">
        <v>0.00744</v>
      </c>
      <c r="R219" s="178">
        <f>Q219*H219</f>
        <v>0.07440000000000001</v>
      </c>
      <c r="S219" s="178">
        <v>0</v>
      </c>
      <c r="T219" s="17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213</v>
      </c>
      <c r="AT219" s="180" t="s">
        <v>117</v>
      </c>
      <c r="AU219" s="180" t="s">
        <v>79</v>
      </c>
      <c r="AY219" s="18" t="s">
        <v>115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18" t="s">
        <v>77</v>
      </c>
      <c r="BK219" s="181">
        <f>ROUND(I219*H219,2)</f>
        <v>0</v>
      </c>
      <c r="BL219" s="18" t="s">
        <v>213</v>
      </c>
      <c r="BM219" s="180" t="s">
        <v>385</v>
      </c>
    </row>
    <row r="220" spans="1:47" s="2" customFormat="1" ht="11.25">
      <c r="A220" s="35"/>
      <c r="B220" s="36"/>
      <c r="C220" s="37"/>
      <c r="D220" s="182" t="s">
        <v>124</v>
      </c>
      <c r="E220" s="37"/>
      <c r="F220" s="183" t="s">
        <v>386</v>
      </c>
      <c r="G220" s="37"/>
      <c r="H220" s="37"/>
      <c r="I220" s="184"/>
      <c r="J220" s="37"/>
      <c r="K220" s="37"/>
      <c r="L220" s="40"/>
      <c r="M220" s="185"/>
      <c r="N220" s="186"/>
      <c r="O220" s="65"/>
      <c r="P220" s="65"/>
      <c r="Q220" s="65"/>
      <c r="R220" s="65"/>
      <c r="S220" s="65"/>
      <c r="T220" s="66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8" t="s">
        <v>124</v>
      </c>
      <c r="AU220" s="18" t="s">
        <v>79</v>
      </c>
    </row>
    <row r="221" spans="1:65" s="2" customFormat="1" ht="16.5" customHeight="1">
      <c r="A221" s="35"/>
      <c r="B221" s="36"/>
      <c r="C221" s="169" t="s">
        <v>387</v>
      </c>
      <c r="D221" s="169" t="s">
        <v>117</v>
      </c>
      <c r="E221" s="170" t="s">
        <v>388</v>
      </c>
      <c r="F221" s="171" t="s">
        <v>389</v>
      </c>
      <c r="G221" s="172" t="s">
        <v>236</v>
      </c>
      <c r="H221" s="173">
        <v>10</v>
      </c>
      <c r="I221" s="174"/>
      <c r="J221" s="175">
        <f>ROUND(I221*H221,2)</f>
        <v>0</v>
      </c>
      <c r="K221" s="171" t="s">
        <v>121</v>
      </c>
      <c r="L221" s="40"/>
      <c r="M221" s="176" t="s">
        <v>19</v>
      </c>
      <c r="N221" s="177" t="s">
        <v>43</v>
      </c>
      <c r="O221" s="65"/>
      <c r="P221" s="178">
        <f>O221*H221</f>
        <v>0</v>
      </c>
      <c r="Q221" s="178">
        <v>0.01232</v>
      </c>
      <c r="R221" s="178">
        <f>Q221*H221</f>
        <v>0.12319999999999999</v>
      </c>
      <c r="S221" s="178">
        <v>0</v>
      </c>
      <c r="T221" s="17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213</v>
      </c>
      <c r="AT221" s="180" t="s">
        <v>117</v>
      </c>
      <c r="AU221" s="180" t="s">
        <v>79</v>
      </c>
      <c r="AY221" s="18" t="s">
        <v>115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18" t="s">
        <v>77</v>
      </c>
      <c r="BK221" s="181">
        <f>ROUND(I221*H221,2)</f>
        <v>0</v>
      </c>
      <c r="BL221" s="18" t="s">
        <v>213</v>
      </c>
      <c r="BM221" s="180" t="s">
        <v>390</v>
      </c>
    </row>
    <row r="222" spans="1:47" s="2" customFormat="1" ht="11.25">
      <c r="A222" s="35"/>
      <c r="B222" s="36"/>
      <c r="C222" s="37"/>
      <c r="D222" s="182" t="s">
        <v>124</v>
      </c>
      <c r="E222" s="37"/>
      <c r="F222" s="183" t="s">
        <v>391</v>
      </c>
      <c r="G222" s="37"/>
      <c r="H222" s="37"/>
      <c r="I222" s="184"/>
      <c r="J222" s="37"/>
      <c r="K222" s="37"/>
      <c r="L222" s="40"/>
      <c r="M222" s="185"/>
      <c r="N222" s="186"/>
      <c r="O222" s="65"/>
      <c r="P222" s="65"/>
      <c r="Q222" s="65"/>
      <c r="R222" s="65"/>
      <c r="S222" s="65"/>
      <c r="T222" s="66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T222" s="18" t="s">
        <v>124</v>
      </c>
      <c r="AU222" s="18" t="s">
        <v>79</v>
      </c>
    </row>
    <row r="223" spans="1:65" s="2" customFormat="1" ht="16.5" customHeight="1">
      <c r="A223" s="35"/>
      <c r="B223" s="36"/>
      <c r="C223" s="169" t="s">
        <v>392</v>
      </c>
      <c r="D223" s="169" t="s">
        <v>117</v>
      </c>
      <c r="E223" s="170" t="s">
        <v>393</v>
      </c>
      <c r="F223" s="171" t="s">
        <v>394</v>
      </c>
      <c r="G223" s="172" t="s">
        <v>278</v>
      </c>
      <c r="H223" s="173">
        <v>6</v>
      </c>
      <c r="I223" s="174"/>
      <c r="J223" s="175">
        <f>ROUND(I223*H223,2)</f>
        <v>0</v>
      </c>
      <c r="K223" s="171" t="s">
        <v>19</v>
      </c>
      <c r="L223" s="40"/>
      <c r="M223" s="176" t="s">
        <v>19</v>
      </c>
      <c r="N223" s="177" t="s">
        <v>43</v>
      </c>
      <c r="O223" s="65"/>
      <c r="P223" s="178">
        <f>O223*H223</f>
        <v>0</v>
      </c>
      <c r="Q223" s="178">
        <v>0.00148</v>
      </c>
      <c r="R223" s="178">
        <f>Q223*H223</f>
        <v>0.008879999999999999</v>
      </c>
      <c r="S223" s="178">
        <v>0</v>
      </c>
      <c r="T223" s="179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213</v>
      </c>
      <c r="AT223" s="180" t="s">
        <v>117</v>
      </c>
      <c r="AU223" s="180" t="s">
        <v>79</v>
      </c>
      <c r="AY223" s="18" t="s">
        <v>115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18" t="s">
        <v>77</v>
      </c>
      <c r="BK223" s="181">
        <f>ROUND(I223*H223,2)</f>
        <v>0</v>
      </c>
      <c r="BL223" s="18" t="s">
        <v>213</v>
      </c>
      <c r="BM223" s="180" t="s">
        <v>395</v>
      </c>
    </row>
    <row r="224" spans="1:65" s="2" customFormat="1" ht="16.5" customHeight="1">
      <c r="A224" s="35"/>
      <c r="B224" s="36"/>
      <c r="C224" s="169" t="s">
        <v>396</v>
      </c>
      <c r="D224" s="169" t="s">
        <v>117</v>
      </c>
      <c r="E224" s="170" t="s">
        <v>397</v>
      </c>
      <c r="F224" s="171" t="s">
        <v>398</v>
      </c>
      <c r="G224" s="172" t="s">
        <v>231</v>
      </c>
      <c r="H224" s="173">
        <v>1</v>
      </c>
      <c r="I224" s="174"/>
      <c r="J224" s="175">
        <f>ROUND(I224*H224,2)</f>
        <v>0</v>
      </c>
      <c r="K224" s="171" t="s">
        <v>19</v>
      </c>
      <c r="L224" s="40"/>
      <c r="M224" s="176" t="s">
        <v>19</v>
      </c>
      <c r="N224" s="177" t="s">
        <v>43</v>
      </c>
      <c r="O224" s="65"/>
      <c r="P224" s="178">
        <f>O224*H224</f>
        <v>0</v>
      </c>
      <c r="Q224" s="178">
        <v>0</v>
      </c>
      <c r="R224" s="178">
        <f>Q224*H224</f>
        <v>0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213</v>
      </c>
      <c r="AT224" s="180" t="s">
        <v>117</v>
      </c>
      <c r="AU224" s="180" t="s">
        <v>79</v>
      </c>
      <c r="AY224" s="18" t="s">
        <v>115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18" t="s">
        <v>77</v>
      </c>
      <c r="BK224" s="181">
        <f>ROUND(I224*H224,2)</f>
        <v>0</v>
      </c>
      <c r="BL224" s="18" t="s">
        <v>213</v>
      </c>
      <c r="BM224" s="180" t="s">
        <v>399</v>
      </c>
    </row>
    <row r="225" spans="1:65" s="2" customFormat="1" ht="16.5" customHeight="1">
      <c r="A225" s="35"/>
      <c r="B225" s="36"/>
      <c r="C225" s="169" t="s">
        <v>400</v>
      </c>
      <c r="D225" s="169" t="s">
        <v>117</v>
      </c>
      <c r="E225" s="170" t="s">
        <v>401</v>
      </c>
      <c r="F225" s="171" t="s">
        <v>402</v>
      </c>
      <c r="G225" s="172" t="s">
        <v>236</v>
      </c>
      <c r="H225" s="173">
        <v>36</v>
      </c>
      <c r="I225" s="174"/>
      <c r="J225" s="175">
        <f>ROUND(I225*H225,2)</f>
        <v>0</v>
      </c>
      <c r="K225" s="171" t="s">
        <v>121</v>
      </c>
      <c r="L225" s="40"/>
      <c r="M225" s="176" t="s">
        <v>19</v>
      </c>
      <c r="N225" s="177" t="s">
        <v>43</v>
      </c>
      <c r="O225" s="65"/>
      <c r="P225" s="178">
        <f>O225*H225</f>
        <v>0</v>
      </c>
      <c r="Q225" s="178">
        <v>0</v>
      </c>
      <c r="R225" s="178">
        <f>Q225*H225</f>
        <v>0</v>
      </c>
      <c r="S225" s="178">
        <v>0</v>
      </c>
      <c r="T225" s="17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213</v>
      </c>
      <c r="AT225" s="180" t="s">
        <v>117</v>
      </c>
      <c r="AU225" s="180" t="s">
        <v>79</v>
      </c>
      <c r="AY225" s="18" t="s">
        <v>115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18" t="s">
        <v>77</v>
      </c>
      <c r="BK225" s="181">
        <f>ROUND(I225*H225,2)</f>
        <v>0</v>
      </c>
      <c r="BL225" s="18" t="s">
        <v>213</v>
      </c>
      <c r="BM225" s="180" t="s">
        <v>403</v>
      </c>
    </row>
    <row r="226" spans="1:47" s="2" customFormat="1" ht="11.25">
      <c r="A226" s="35"/>
      <c r="B226" s="36"/>
      <c r="C226" s="37"/>
      <c r="D226" s="182" t="s">
        <v>124</v>
      </c>
      <c r="E226" s="37"/>
      <c r="F226" s="183" t="s">
        <v>404</v>
      </c>
      <c r="G226" s="37"/>
      <c r="H226" s="37"/>
      <c r="I226" s="184"/>
      <c r="J226" s="37"/>
      <c r="K226" s="37"/>
      <c r="L226" s="40"/>
      <c r="M226" s="185"/>
      <c r="N226" s="186"/>
      <c r="O226" s="65"/>
      <c r="P226" s="65"/>
      <c r="Q226" s="65"/>
      <c r="R226" s="65"/>
      <c r="S226" s="65"/>
      <c r="T226" s="66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T226" s="18" t="s">
        <v>124</v>
      </c>
      <c r="AU226" s="18" t="s">
        <v>79</v>
      </c>
    </row>
    <row r="227" spans="1:65" s="2" customFormat="1" ht="16.5" customHeight="1">
      <c r="A227" s="35"/>
      <c r="B227" s="36"/>
      <c r="C227" s="169" t="s">
        <v>405</v>
      </c>
      <c r="D227" s="169" t="s">
        <v>117</v>
      </c>
      <c r="E227" s="170" t="s">
        <v>406</v>
      </c>
      <c r="F227" s="171" t="s">
        <v>407</v>
      </c>
      <c r="G227" s="172" t="s">
        <v>236</v>
      </c>
      <c r="H227" s="173">
        <v>10</v>
      </c>
      <c r="I227" s="174"/>
      <c r="J227" s="175">
        <f>ROUND(I227*H227,2)</f>
        <v>0</v>
      </c>
      <c r="K227" s="171" t="s">
        <v>121</v>
      </c>
      <c r="L227" s="40"/>
      <c r="M227" s="176" t="s">
        <v>19</v>
      </c>
      <c r="N227" s="177" t="s">
        <v>43</v>
      </c>
      <c r="O227" s="65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213</v>
      </c>
      <c r="AT227" s="180" t="s">
        <v>117</v>
      </c>
      <c r="AU227" s="180" t="s">
        <v>79</v>
      </c>
      <c r="AY227" s="18" t="s">
        <v>115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18" t="s">
        <v>77</v>
      </c>
      <c r="BK227" s="181">
        <f>ROUND(I227*H227,2)</f>
        <v>0</v>
      </c>
      <c r="BL227" s="18" t="s">
        <v>213</v>
      </c>
      <c r="BM227" s="180" t="s">
        <v>408</v>
      </c>
    </row>
    <row r="228" spans="1:47" s="2" customFormat="1" ht="11.25">
      <c r="A228" s="35"/>
      <c r="B228" s="36"/>
      <c r="C228" s="37"/>
      <c r="D228" s="182" t="s">
        <v>124</v>
      </c>
      <c r="E228" s="37"/>
      <c r="F228" s="183" t="s">
        <v>409</v>
      </c>
      <c r="G228" s="37"/>
      <c r="H228" s="37"/>
      <c r="I228" s="184"/>
      <c r="J228" s="37"/>
      <c r="K228" s="37"/>
      <c r="L228" s="40"/>
      <c r="M228" s="185"/>
      <c r="N228" s="186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124</v>
      </c>
      <c r="AU228" s="18" t="s">
        <v>79</v>
      </c>
    </row>
    <row r="229" spans="1:65" s="2" customFormat="1" ht="24.2" customHeight="1">
      <c r="A229" s="35"/>
      <c r="B229" s="36"/>
      <c r="C229" s="169" t="s">
        <v>410</v>
      </c>
      <c r="D229" s="169" t="s">
        <v>117</v>
      </c>
      <c r="E229" s="170" t="s">
        <v>411</v>
      </c>
      <c r="F229" s="171" t="s">
        <v>412</v>
      </c>
      <c r="G229" s="172" t="s">
        <v>368</v>
      </c>
      <c r="H229" s="230"/>
      <c r="I229" s="174"/>
      <c r="J229" s="175">
        <f>ROUND(I229*H229,2)</f>
        <v>0</v>
      </c>
      <c r="K229" s="171" t="s">
        <v>121</v>
      </c>
      <c r="L229" s="40"/>
      <c r="M229" s="176" t="s">
        <v>19</v>
      </c>
      <c r="N229" s="177" t="s">
        <v>43</v>
      </c>
      <c r="O229" s="65"/>
      <c r="P229" s="178">
        <f>O229*H229</f>
        <v>0</v>
      </c>
      <c r="Q229" s="178">
        <v>0</v>
      </c>
      <c r="R229" s="178">
        <f>Q229*H229</f>
        <v>0</v>
      </c>
      <c r="S229" s="178">
        <v>0</v>
      </c>
      <c r="T229" s="17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0" t="s">
        <v>213</v>
      </c>
      <c r="AT229" s="180" t="s">
        <v>117</v>
      </c>
      <c r="AU229" s="180" t="s">
        <v>79</v>
      </c>
      <c r="AY229" s="18" t="s">
        <v>115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18" t="s">
        <v>77</v>
      </c>
      <c r="BK229" s="181">
        <f>ROUND(I229*H229,2)</f>
        <v>0</v>
      </c>
      <c r="BL229" s="18" t="s">
        <v>213</v>
      </c>
      <c r="BM229" s="180" t="s">
        <v>413</v>
      </c>
    </row>
    <row r="230" spans="1:47" s="2" customFormat="1" ht="11.25">
      <c r="A230" s="35"/>
      <c r="B230" s="36"/>
      <c r="C230" s="37"/>
      <c r="D230" s="182" t="s">
        <v>124</v>
      </c>
      <c r="E230" s="37"/>
      <c r="F230" s="183" t="s">
        <v>414</v>
      </c>
      <c r="G230" s="37"/>
      <c r="H230" s="37"/>
      <c r="I230" s="184"/>
      <c r="J230" s="37"/>
      <c r="K230" s="37"/>
      <c r="L230" s="40"/>
      <c r="M230" s="185"/>
      <c r="N230" s="186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8" t="s">
        <v>124</v>
      </c>
      <c r="AU230" s="18" t="s">
        <v>79</v>
      </c>
    </row>
    <row r="231" spans="2:63" s="12" customFormat="1" ht="22.9" customHeight="1">
      <c r="B231" s="153"/>
      <c r="C231" s="154"/>
      <c r="D231" s="155" t="s">
        <v>71</v>
      </c>
      <c r="E231" s="167" t="s">
        <v>415</v>
      </c>
      <c r="F231" s="167" t="s">
        <v>416</v>
      </c>
      <c r="G231" s="154"/>
      <c r="H231" s="154"/>
      <c r="I231" s="157"/>
      <c r="J231" s="168">
        <f>BK231</f>
        <v>0</v>
      </c>
      <c r="K231" s="154"/>
      <c r="L231" s="159"/>
      <c r="M231" s="160"/>
      <c r="N231" s="161"/>
      <c r="O231" s="161"/>
      <c r="P231" s="162">
        <f>SUM(P232:P258)</f>
        <v>0</v>
      </c>
      <c r="Q231" s="161"/>
      <c r="R231" s="162">
        <f>SUM(R232:R258)</f>
        <v>0.02486</v>
      </c>
      <c r="S231" s="161"/>
      <c r="T231" s="163">
        <f>SUM(T232:T258)</f>
        <v>0.41200000000000003</v>
      </c>
      <c r="AR231" s="164" t="s">
        <v>79</v>
      </c>
      <c r="AT231" s="165" t="s">
        <v>71</v>
      </c>
      <c r="AU231" s="165" t="s">
        <v>77</v>
      </c>
      <c r="AY231" s="164" t="s">
        <v>115</v>
      </c>
      <c r="BK231" s="166">
        <f>SUM(BK232:BK258)</f>
        <v>0</v>
      </c>
    </row>
    <row r="232" spans="1:65" s="2" customFormat="1" ht="16.5" customHeight="1">
      <c r="A232" s="35"/>
      <c r="B232" s="36"/>
      <c r="C232" s="169" t="s">
        <v>417</v>
      </c>
      <c r="D232" s="169" t="s">
        <v>117</v>
      </c>
      <c r="E232" s="170" t="s">
        <v>418</v>
      </c>
      <c r="F232" s="171" t="s">
        <v>419</v>
      </c>
      <c r="G232" s="172" t="s">
        <v>278</v>
      </c>
      <c r="H232" s="173">
        <v>1</v>
      </c>
      <c r="I232" s="174"/>
      <c r="J232" s="175">
        <f>ROUND(I232*H232,2)</f>
        <v>0</v>
      </c>
      <c r="K232" s="171" t="s">
        <v>121</v>
      </c>
      <c r="L232" s="40"/>
      <c r="M232" s="176" t="s">
        <v>19</v>
      </c>
      <c r="N232" s="177" t="s">
        <v>43</v>
      </c>
      <c r="O232" s="65"/>
      <c r="P232" s="178">
        <f>O232*H232</f>
        <v>0</v>
      </c>
      <c r="Q232" s="178">
        <v>0</v>
      </c>
      <c r="R232" s="178">
        <f>Q232*H232</f>
        <v>0</v>
      </c>
      <c r="S232" s="178">
        <v>0.001</v>
      </c>
      <c r="T232" s="179">
        <f>S232*H232</f>
        <v>0.001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213</v>
      </c>
      <c r="AT232" s="180" t="s">
        <v>117</v>
      </c>
      <c r="AU232" s="180" t="s">
        <v>79</v>
      </c>
      <c r="AY232" s="18" t="s">
        <v>115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18" t="s">
        <v>77</v>
      </c>
      <c r="BK232" s="181">
        <f>ROUND(I232*H232,2)</f>
        <v>0</v>
      </c>
      <c r="BL232" s="18" t="s">
        <v>213</v>
      </c>
      <c r="BM232" s="180" t="s">
        <v>420</v>
      </c>
    </row>
    <row r="233" spans="1:47" s="2" customFormat="1" ht="11.25">
      <c r="A233" s="35"/>
      <c r="B233" s="36"/>
      <c r="C233" s="37"/>
      <c r="D233" s="182" t="s">
        <v>124</v>
      </c>
      <c r="E233" s="37"/>
      <c r="F233" s="183" t="s">
        <v>421</v>
      </c>
      <c r="G233" s="37"/>
      <c r="H233" s="37"/>
      <c r="I233" s="184"/>
      <c r="J233" s="37"/>
      <c r="K233" s="37"/>
      <c r="L233" s="40"/>
      <c r="M233" s="185"/>
      <c r="N233" s="186"/>
      <c r="O233" s="65"/>
      <c r="P233" s="65"/>
      <c r="Q233" s="65"/>
      <c r="R233" s="65"/>
      <c r="S233" s="65"/>
      <c r="T233" s="66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8" t="s">
        <v>124</v>
      </c>
      <c r="AU233" s="18" t="s">
        <v>79</v>
      </c>
    </row>
    <row r="234" spans="1:65" s="2" customFormat="1" ht="16.5" customHeight="1">
      <c r="A234" s="35"/>
      <c r="B234" s="36"/>
      <c r="C234" s="169" t="s">
        <v>422</v>
      </c>
      <c r="D234" s="169" t="s">
        <v>117</v>
      </c>
      <c r="E234" s="170" t="s">
        <v>423</v>
      </c>
      <c r="F234" s="171" t="s">
        <v>424</v>
      </c>
      <c r="G234" s="172" t="s">
        <v>278</v>
      </c>
      <c r="H234" s="173">
        <v>1</v>
      </c>
      <c r="I234" s="174"/>
      <c r="J234" s="175">
        <f>ROUND(I234*H234,2)</f>
        <v>0</v>
      </c>
      <c r="K234" s="171" t="s">
        <v>121</v>
      </c>
      <c r="L234" s="40"/>
      <c r="M234" s="176" t="s">
        <v>19</v>
      </c>
      <c r="N234" s="177" t="s">
        <v>43</v>
      </c>
      <c r="O234" s="65"/>
      <c r="P234" s="178">
        <f>O234*H234</f>
        <v>0</v>
      </c>
      <c r="Q234" s="178">
        <v>0</v>
      </c>
      <c r="R234" s="178">
        <f>Q234*H234</f>
        <v>0</v>
      </c>
      <c r="S234" s="178">
        <v>0.003</v>
      </c>
      <c r="T234" s="179">
        <f>S234*H234</f>
        <v>0.003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213</v>
      </c>
      <c r="AT234" s="180" t="s">
        <v>117</v>
      </c>
      <c r="AU234" s="180" t="s">
        <v>79</v>
      </c>
      <c r="AY234" s="18" t="s">
        <v>115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18" t="s">
        <v>77</v>
      </c>
      <c r="BK234" s="181">
        <f>ROUND(I234*H234,2)</f>
        <v>0</v>
      </c>
      <c r="BL234" s="18" t="s">
        <v>213</v>
      </c>
      <c r="BM234" s="180" t="s">
        <v>425</v>
      </c>
    </row>
    <row r="235" spans="1:47" s="2" customFormat="1" ht="11.25">
      <c r="A235" s="35"/>
      <c r="B235" s="36"/>
      <c r="C235" s="37"/>
      <c r="D235" s="182" t="s">
        <v>124</v>
      </c>
      <c r="E235" s="37"/>
      <c r="F235" s="183" t="s">
        <v>426</v>
      </c>
      <c r="G235" s="37"/>
      <c r="H235" s="37"/>
      <c r="I235" s="184"/>
      <c r="J235" s="37"/>
      <c r="K235" s="37"/>
      <c r="L235" s="40"/>
      <c r="M235" s="185"/>
      <c r="N235" s="186"/>
      <c r="O235" s="65"/>
      <c r="P235" s="65"/>
      <c r="Q235" s="65"/>
      <c r="R235" s="65"/>
      <c r="S235" s="65"/>
      <c r="T235" s="66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8" t="s">
        <v>124</v>
      </c>
      <c r="AU235" s="18" t="s">
        <v>79</v>
      </c>
    </row>
    <row r="236" spans="1:65" s="2" customFormat="1" ht="24.2" customHeight="1">
      <c r="A236" s="35"/>
      <c r="B236" s="36"/>
      <c r="C236" s="169" t="s">
        <v>427</v>
      </c>
      <c r="D236" s="169" t="s">
        <v>117</v>
      </c>
      <c r="E236" s="170" t="s">
        <v>428</v>
      </c>
      <c r="F236" s="171" t="s">
        <v>429</v>
      </c>
      <c r="G236" s="172" t="s">
        <v>278</v>
      </c>
      <c r="H236" s="173">
        <v>17</v>
      </c>
      <c r="I236" s="174"/>
      <c r="J236" s="175">
        <f>ROUND(I236*H236,2)</f>
        <v>0</v>
      </c>
      <c r="K236" s="171" t="s">
        <v>121</v>
      </c>
      <c r="L236" s="40"/>
      <c r="M236" s="176" t="s">
        <v>19</v>
      </c>
      <c r="N236" s="177" t="s">
        <v>43</v>
      </c>
      <c r="O236" s="65"/>
      <c r="P236" s="178">
        <f>O236*H236</f>
        <v>0</v>
      </c>
      <c r="Q236" s="178">
        <v>0</v>
      </c>
      <c r="R236" s="178">
        <f>Q236*H236</f>
        <v>0</v>
      </c>
      <c r="S236" s="178">
        <v>0.024</v>
      </c>
      <c r="T236" s="179">
        <f>S236*H236</f>
        <v>0.40800000000000003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0" t="s">
        <v>213</v>
      </c>
      <c r="AT236" s="180" t="s">
        <v>117</v>
      </c>
      <c r="AU236" s="180" t="s">
        <v>79</v>
      </c>
      <c r="AY236" s="18" t="s">
        <v>115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18" t="s">
        <v>77</v>
      </c>
      <c r="BK236" s="181">
        <f>ROUND(I236*H236,2)</f>
        <v>0</v>
      </c>
      <c r="BL236" s="18" t="s">
        <v>213</v>
      </c>
      <c r="BM236" s="180" t="s">
        <v>430</v>
      </c>
    </row>
    <row r="237" spans="1:47" s="2" customFormat="1" ht="11.25">
      <c r="A237" s="35"/>
      <c r="B237" s="36"/>
      <c r="C237" s="37"/>
      <c r="D237" s="182" t="s">
        <v>124</v>
      </c>
      <c r="E237" s="37"/>
      <c r="F237" s="183" t="s">
        <v>431</v>
      </c>
      <c r="G237" s="37"/>
      <c r="H237" s="37"/>
      <c r="I237" s="184"/>
      <c r="J237" s="37"/>
      <c r="K237" s="37"/>
      <c r="L237" s="40"/>
      <c r="M237" s="185"/>
      <c r="N237" s="186"/>
      <c r="O237" s="65"/>
      <c r="P237" s="65"/>
      <c r="Q237" s="65"/>
      <c r="R237" s="65"/>
      <c r="S237" s="65"/>
      <c r="T237" s="66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T237" s="18" t="s">
        <v>124</v>
      </c>
      <c r="AU237" s="18" t="s">
        <v>79</v>
      </c>
    </row>
    <row r="238" spans="2:51" s="13" customFormat="1" ht="11.25">
      <c r="B238" s="187"/>
      <c r="C238" s="188"/>
      <c r="D238" s="189" t="s">
        <v>126</v>
      </c>
      <c r="E238" s="190" t="s">
        <v>19</v>
      </c>
      <c r="F238" s="191" t="s">
        <v>432</v>
      </c>
      <c r="G238" s="188"/>
      <c r="H238" s="190" t="s">
        <v>19</v>
      </c>
      <c r="I238" s="192"/>
      <c r="J238" s="188"/>
      <c r="K238" s="188"/>
      <c r="L238" s="193"/>
      <c r="M238" s="194"/>
      <c r="N238" s="195"/>
      <c r="O238" s="195"/>
      <c r="P238" s="195"/>
      <c r="Q238" s="195"/>
      <c r="R238" s="195"/>
      <c r="S238" s="195"/>
      <c r="T238" s="196"/>
      <c r="AT238" s="197" t="s">
        <v>126</v>
      </c>
      <c r="AU238" s="197" t="s">
        <v>79</v>
      </c>
      <c r="AV238" s="13" t="s">
        <v>77</v>
      </c>
      <c r="AW238" s="13" t="s">
        <v>33</v>
      </c>
      <c r="AX238" s="13" t="s">
        <v>72</v>
      </c>
      <c r="AY238" s="197" t="s">
        <v>115</v>
      </c>
    </row>
    <row r="239" spans="2:51" s="14" customFormat="1" ht="11.25">
      <c r="B239" s="198"/>
      <c r="C239" s="199"/>
      <c r="D239" s="189" t="s">
        <v>126</v>
      </c>
      <c r="E239" s="200" t="s">
        <v>19</v>
      </c>
      <c r="F239" s="201" t="s">
        <v>168</v>
      </c>
      <c r="G239" s="199"/>
      <c r="H239" s="202">
        <v>9</v>
      </c>
      <c r="I239" s="203"/>
      <c r="J239" s="199"/>
      <c r="K239" s="199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126</v>
      </c>
      <c r="AU239" s="208" t="s">
        <v>79</v>
      </c>
      <c r="AV239" s="14" t="s">
        <v>79</v>
      </c>
      <c r="AW239" s="14" t="s">
        <v>33</v>
      </c>
      <c r="AX239" s="14" t="s">
        <v>72</v>
      </c>
      <c r="AY239" s="208" t="s">
        <v>115</v>
      </c>
    </row>
    <row r="240" spans="2:51" s="13" customFormat="1" ht="11.25">
      <c r="B240" s="187"/>
      <c r="C240" s="188"/>
      <c r="D240" s="189" t="s">
        <v>126</v>
      </c>
      <c r="E240" s="190" t="s">
        <v>19</v>
      </c>
      <c r="F240" s="191" t="s">
        <v>433</v>
      </c>
      <c r="G240" s="188"/>
      <c r="H240" s="190" t="s">
        <v>19</v>
      </c>
      <c r="I240" s="192"/>
      <c r="J240" s="188"/>
      <c r="K240" s="188"/>
      <c r="L240" s="193"/>
      <c r="M240" s="194"/>
      <c r="N240" s="195"/>
      <c r="O240" s="195"/>
      <c r="P240" s="195"/>
      <c r="Q240" s="195"/>
      <c r="R240" s="195"/>
      <c r="S240" s="195"/>
      <c r="T240" s="196"/>
      <c r="AT240" s="197" t="s">
        <v>126</v>
      </c>
      <c r="AU240" s="197" t="s">
        <v>79</v>
      </c>
      <c r="AV240" s="13" t="s">
        <v>77</v>
      </c>
      <c r="AW240" s="13" t="s">
        <v>33</v>
      </c>
      <c r="AX240" s="13" t="s">
        <v>72</v>
      </c>
      <c r="AY240" s="197" t="s">
        <v>115</v>
      </c>
    </row>
    <row r="241" spans="2:51" s="14" customFormat="1" ht="11.25">
      <c r="B241" s="198"/>
      <c r="C241" s="199"/>
      <c r="D241" s="189" t="s">
        <v>126</v>
      </c>
      <c r="E241" s="200" t="s">
        <v>19</v>
      </c>
      <c r="F241" s="201" t="s">
        <v>162</v>
      </c>
      <c r="G241" s="199"/>
      <c r="H241" s="202">
        <v>8</v>
      </c>
      <c r="I241" s="203"/>
      <c r="J241" s="199"/>
      <c r="K241" s="199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126</v>
      </c>
      <c r="AU241" s="208" t="s">
        <v>79</v>
      </c>
      <c r="AV241" s="14" t="s">
        <v>79</v>
      </c>
      <c r="AW241" s="14" t="s">
        <v>33</v>
      </c>
      <c r="AX241" s="14" t="s">
        <v>72</v>
      </c>
      <c r="AY241" s="208" t="s">
        <v>115</v>
      </c>
    </row>
    <row r="242" spans="2:51" s="15" customFormat="1" ht="11.25">
      <c r="B242" s="219"/>
      <c r="C242" s="220"/>
      <c r="D242" s="189" t="s">
        <v>126</v>
      </c>
      <c r="E242" s="221" t="s">
        <v>19</v>
      </c>
      <c r="F242" s="222" t="s">
        <v>227</v>
      </c>
      <c r="G242" s="220"/>
      <c r="H242" s="223">
        <v>17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126</v>
      </c>
      <c r="AU242" s="229" t="s">
        <v>79</v>
      </c>
      <c r="AV242" s="15" t="s">
        <v>122</v>
      </c>
      <c r="AW242" s="15" t="s">
        <v>33</v>
      </c>
      <c r="AX242" s="15" t="s">
        <v>77</v>
      </c>
      <c r="AY242" s="229" t="s">
        <v>115</v>
      </c>
    </row>
    <row r="243" spans="1:65" s="2" customFormat="1" ht="24.2" customHeight="1">
      <c r="A243" s="35"/>
      <c r="B243" s="36"/>
      <c r="C243" s="169" t="s">
        <v>434</v>
      </c>
      <c r="D243" s="169" t="s">
        <v>117</v>
      </c>
      <c r="E243" s="170" t="s">
        <v>435</v>
      </c>
      <c r="F243" s="171" t="s">
        <v>436</v>
      </c>
      <c r="G243" s="172" t="s">
        <v>278</v>
      </c>
      <c r="H243" s="173">
        <v>1</v>
      </c>
      <c r="I243" s="174"/>
      <c r="J243" s="175">
        <f>ROUND(I243*H243,2)</f>
        <v>0</v>
      </c>
      <c r="K243" s="171" t="s">
        <v>121</v>
      </c>
      <c r="L243" s="40"/>
      <c r="M243" s="176" t="s">
        <v>19</v>
      </c>
      <c r="N243" s="177" t="s">
        <v>43</v>
      </c>
      <c r="O243" s="65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0" t="s">
        <v>213</v>
      </c>
      <c r="AT243" s="180" t="s">
        <v>117</v>
      </c>
      <c r="AU243" s="180" t="s">
        <v>79</v>
      </c>
      <c r="AY243" s="18" t="s">
        <v>115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18" t="s">
        <v>77</v>
      </c>
      <c r="BK243" s="181">
        <f>ROUND(I243*H243,2)</f>
        <v>0</v>
      </c>
      <c r="BL243" s="18" t="s">
        <v>213</v>
      </c>
      <c r="BM243" s="180" t="s">
        <v>437</v>
      </c>
    </row>
    <row r="244" spans="1:47" s="2" customFormat="1" ht="11.25">
      <c r="A244" s="35"/>
      <c r="B244" s="36"/>
      <c r="C244" s="37"/>
      <c r="D244" s="182" t="s">
        <v>124</v>
      </c>
      <c r="E244" s="37"/>
      <c r="F244" s="183" t="s">
        <v>438</v>
      </c>
      <c r="G244" s="37"/>
      <c r="H244" s="37"/>
      <c r="I244" s="184"/>
      <c r="J244" s="37"/>
      <c r="K244" s="37"/>
      <c r="L244" s="40"/>
      <c r="M244" s="185"/>
      <c r="N244" s="186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124</v>
      </c>
      <c r="AU244" s="18" t="s">
        <v>79</v>
      </c>
    </row>
    <row r="245" spans="2:51" s="13" customFormat="1" ht="11.25">
      <c r="B245" s="187"/>
      <c r="C245" s="188"/>
      <c r="D245" s="189" t="s">
        <v>126</v>
      </c>
      <c r="E245" s="190" t="s">
        <v>19</v>
      </c>
      <c r="F245" s="191" t="s">
        <v>439</v>
      </c>
      <c r="G245" s="188"/>
      <c r="H245" s="190" t="s">
        <v>19</v>
      </c>
      <c r="I245" s="192"/>
      <c r="J245" s="188"/>
      <c r="K245" s="188"/>
      <c r="L245" s="193"/>
      <c r="M245" s="194"/>
      <c r="N245" s="195"/>
      <c r="O245" s="195"/>
      <c r="P245" s="195"/>
      <c r="Q245" s="195"/>
      <c r="R245" s="195"/>
      <c r="S245" s="195"/>
      <c r="T245" s="196"/>
      <c r="AT245" s="197" t="s">
        <v>126</v>
      </c>
      <c r="AU245" s="197" t="s">
        <v>79</v>
      </c>
      <c r="AV245" s="13" t="s">
        <v>77</v>
      </c>
      <c r="AW245" s="13" t="s">
        <v>33</v>
      </c>
      <c r="AX245" s="13" t="s">
        <v>72</v>
      </c>
      <c r="AY245" s="197" t="s">
        <v>115</v>
      </c>
    </row>
    <row r="246" spans="2:51" s="14" customFormat="1" ht="11.25">
      <c r="B246" s="198"/>
      <c r="C246" s="199"/>
      <c r="D246" s="189" t="s">
        <v>126</v>
      </c>
      <c r="E246" s="200" t="s">
        <v>19</v>
      </c>
      <c r="F246" s="201" t="s">
        <v>77</v>
      </c>
      <c r="G246" s="199"/>
      <c r="H246" s="202">
        <v>1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126</v>
      </c>
      <c r="AU246" s="208" t="s">
        <v>79</v>
      </c>
      <c r="AV246" s="14" t="s">
        <v>79</v>
      </c>
      <c r="AW246" s="14" t="s">
        <v>33</v>
      </c>
      <c r="AX246" s="14" t="s">
        <v>77</v>
      </c>
      <c r="AY246" s="208" t="s">
        <v>115</v>
      </c>
    </row>
    <row r="247" spans="1:65" s="2" customFormat="1" ht="24.2" customHeight="1">
      <c r="A247" s="35"/>
      <c r="B247" s="36"/>
      <c r="C247" s="209" t="s">
        <v>440</v>
      </c>
      <c r="D247" s="209" t="s">
        <v>163</v>
      </c>
      <c r="E247" s="210" t="s">
        <v>441</v>
      </c>
      <c r="F247" s="211" t="s">
        <v>442</v>
      </c>
      <c r="G247" s="212" t="s">
        <v>278</v>
      </c>
      <c r="H247" s="213">
        <v>1</v>
      </c>
      <c r="I247" s="214"/>
      <c r="J247" s="215">
        <f>ROUND(I247*H247,2)</f>
        <v>0</v>
      </c>
      <c r="K247" s="211" t="s">
        <v>19</v>
      </c>
      <c r="L247" s="216"/>
      <c r="M247" s="217" t="s">
        <v>19</v>
      </c>
      <c r="N247" s="218" t="s">
        <v>43</v>
      </c>
      <c r="O247" s="65"/>
      <c r="P247" s="178">
        <f>O247*H247</f>
        <v>0</v>
      </c>
      <c r="Q247" s="178">
        <v>0.0205</v>
      </c>
      <c r="R247" s="178">
        <f>Q247*H247</f>
        <v>0.0205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309</v>
      </c>
      <c r="AT247" s="180" t="s">
        <v>163</v>
      </c>
      <c r="AU247" s="180" t="s">
        <v>79</v>
      </c>
      <c r="AY247" s="18" t="s">
        <v>115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18" t="s">
        <v>77</v>
      </c>
      <c r="BK247" s="181">
        <f>ROUND(I247*H247,2)</f>
        <v>0</v>
      </c>
      <c r="BL247" s="18" t="s">
        <v>213</v>
      </c>
      <c r="BM247" s="180" t="s">
        <v>443</v>
      </c>
    </row>
    <row r="248" spans="1:65" s="2" customFormat="1" ht="16.5" customHeight="1">
      <c r="A248" s="35"/>
      <c r="B248" s="36"/>
      <c r="C248" s="169" t="s">
        <v>444</v>
      </c>
      <c r="D248" s="169" t="s">
        <v>117</v>
      </c>
      <c r="E248" s="170" t="s">
        <v>445</v>
      </c>
      <c r="F248" s="171" t="s">
        <v>446</v>
      </c>
      <c r="G248" s="172" t="s">
        <v>278</v>
      </c>
      <c r="H248" s="173">
        <v>1</v>
      </c>
      <c r="I248" s="174"/>
      <c r="J248" s="175">
        <f>ROUND(I248*H248,2)</f>
        <v>0</v>
      </c>
      <c r="K248" s="171" t="s">
        <v>121</v>
      </c>
      <c r="L248" s="40"/>
      <c r="M248" s="176" t="s">
        <v>19</v>
      </c>
      <c r="N248" s="177" t="s">
        <v>43</v>
      </c>
      <c r="O248" s="65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213</v>
      </c>
      <c r="AT248" s="180" t="s">
        <v>117</v>
      </c>
      <c r="AU248" s="180" t="s">
        <v>79</v>
      </c>
      <c r="AY248" s="18" t="s">
        <v>115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18" t="s">
        <v>77</v>
      </c>
      <c r="BK248" s="181">
        <f>ROUND(I248*H248,2)</f>
        <v>0</v>
      </c>
      <c r="BL248" s="18" t="s">
        <v>213</v>
      </c>
      <c r="BM248" s="180" t="s">
        <v>447</v>
      </c>
    </row>
    <row r="249" spans="1:47" s="2" customFormat="1" ht="11.25">
      <c r="A249" s="35"/>
      <c r="B249" s="36"/>
      <c r="C249" s="37"/>
      <c r="D249" s="182" t="s">
        <v>124</v>
      </c>
      <c r="E249" s="37"/>
      <c r="F249" s="183" t="s">
        <v>448</v>
      </c>
      <c r="G249" s="37"/>
      <c r="H249" s="37"/>
      <c r="I249" s="184"/>
      <c r="J249" s="37"/>
      <c r="K249" s="37"/>
      <c r="L249" s="40"/>
      <c r="M249" s="185"/>
      <c r="N249" s="186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124</v>
      </c>
      <c r="AU249" s="18" t="s">
        <v>79</v>
      </c>
    </row>
    <row r="250" spans="1:65" s="2" customFormat="1" ht="16.5" customHeight="1">
      <c r="A250" s="35"/>
      <c r="B250" s="36"/>
      <c r="C250" s="209" t="s">
        <v>449</v>
      </c>
      <c r="D250" s="209" t="s">
        <v>163</v>
      </c>
      <c r="E250" s="210" t="s">
        <v>450</v>
      </c>
      <c r="F250" s="211" t="s">
        <v>451</v>
      </c>
      <c r="G250" s="212" t="s">
        <v>278</v>
      </c>
      <c r="H250" s="213">
        <v>1</v>
      </c>
      <c r="I250" s="214"/>
      <c r="J250" s="215">
        <f>ROUND(I250*H250,2)</f>
        <v>0</v>
      </c>
      <c r="K250" s="211" t="s">
        <v>121</v>
      </c>
      <c r="L250" s="216"/>
      <c r="M250" s="217" t="s">
        <v>19</v>
      </c>
      <c r="N250" s="218" t="s">
        <v>43</v>
      </c>
      <c r="O250" s="65"/>
      <c r="P250" s="178">
        <f>O250*H250</f>
        <v>0</v>
      </c>
      <c r="Q250" s="178">
        <v>0.0012</v>
      </c>
      <c r="R250" s="178">
        <f>Q250*H250</f>
        <v>0.0012</v>
      </c>
      <c r="S250" s="178">
        <v>0</v>
      </c>
      <c r="T250" s="17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309</v>
      </c>
      <c r="AT250" s="180" t="s">
        <v>163</v>
      </c>
      <c r="AU250" s="180" t="s">
        <v>79</v>
      </c>
      <c r="AY250" s="18" t="s">
        <v>115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18" t="s">
        <v>77</v>
      </c>
      <c r="BK250" s="181">
        <f>ROUND(I250*H250,2)</f>
        <v>0</v>
      </c>
      <c r="BL250" s="18" t="s">
        <v>213</v>
      </c>
      <c r="BM250" s="180" t="s">
        <v>452</v>
      </c>
    </row>
    <row r="251" spans="1:65" s="2" customFormat="1" ht="16.5" customHeight="1">
      <c r="A251" s="35"/>
      <c r="B251" s="36"/>
      <c r="C251" s="169" t="s">
        <v>453</v>
      </c>
      <c r="D251" s="169" t="s">
        <v>117</v>
      </c>
      <c r="E251" s="170" t="s">
        <v>454</v>
      </c>
      <c r="F251" s="171" t="s">
        <v>455</v>
      </c>
      <c r="G251" s="172" t="s">
        <v>278</v>
      </c>
      <c r="H251" s="173">
        <v>1</v>
      </c>
      <c r="I251" s="174"/>
      <c r="J251" s="175">
        <f>ROUND(I251*H251,2)</f>
        <v>0</v>
      </c>
      <c r="K251" s="171" t="s">
        <v>121</v>
      </c>
      <c r="L251" s="40"/>
      <c r="M251" s="176" t="s">
        <v>19</v>
      </c>
      <c r="N251" s="177" t="s">
        <v>43</v>
      </c>
      <c r="O251" s="65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213</v>
      </c>
      <c r="AT251" s="180" t="s">
        <v>117</v>
      </c>
      <c r="AU251" s="180" t="s">
        <v>79</v>
      </c>
      <c r="AY251" s="18" t="s">
        <v>115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18" t="s">
        <v>77</v>
      </c>
      <c r="BK251" s="181">
        <f>ROUND(I251*H251,2)</f>
        <v>0</v>
      </c>
      <c r="BL251" s="18" t="s">
        <v>213</v>
      </c>
      <c r="BM251" s="180" t="s">
        <v>456</v>
      </c>
    </row>
    <row r="252" spans="1:47" s="2" customFormat="1" ht="11.25">
      <c r="A252" s="35"/>
      <c r="B252" s="36"/>
      <c r="C252" s="37"/>
      <c r="D252" s="182" t="s">
        <v>124</v>
      </c>
      <c r="E252" s="37"/>
      <c r="F252" s="183" t="s">
        <v>457</v>
      </c>
      <c r="G252" s="37"/>
      <c r="H252" s="37"/>
      <c r="I252" s="184"/>
      <c r="J252" s="37"/>
      <c r="K252" s="37"/>
      <c r="L252" s="40"/>
      <c r="M252" s="185"/>
      <c r="N252" s="186"/>
      <c r="O252" s="65"/>
      <c r="P252" s="65"/>
      <c r="Q252" s="65"/>
      <c r="R252" s="65"/>
      <c r="S252" s="65"/>
      <c r="T252" s="66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8" t="s">
        <v>124</v>
      </c>
      <c r="AU252" s="18" t="s">
        <v>79</v>
      </c>
    </row>
    <row r="253" spans="1:65" s="2" customFormat="1" ht="16.5" customHeight="1">
      <c r="A253" s="35"/>
      <c r="B253" s="36"/>
      <c r="C253" s="209" t="s">
        <v>458</v>
      </c>
      <c r="D253" s="209" t="s">
        <v>163</v>
      </c>
      <c r="E253" s="210" t="s">
        <v>459</v>
      </c>
      <c r="F253" s="211" t="s">
        <v>460</v>
      </c>
      <c r="G253" s="212" t="s">
        <v>278</v>
      </c>
      <c r="H253" s="213">
        <v>1</v>
      </c>
      <c r="I253" s="214"/>
      <c r="J253" s="215">
        <f>ROUND(I253*H253,2)</f>
        <v>0</v>
      </c>
      <c r="K253" s="211" t="s">
        <v>121</v>
      </c>
      <c r="L253" s="216"/>
      <c r="M253" s="217" t="s">
        <v>19</v>
      </c>
      <c r="N253" s="218" t="s">
        <v>43</v>
      </c>
      <c r="O253" s="65"/>
      <c r="P253" s="178">
        <f>O253*H253</f>
        <v>0</v>
      </c>
      <c r="Q253" s="178">
        <v>0.00123</v>
      </c>
      <c r="R253" s="178">
        <f>Q253*H253</f>
        <v>0.00123</v>
      </c>
      <c r="S253" s="178">
        <v>0</v>
      </c>
      <c r="T253" s="17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309</v>
      </c>
      <c r="AT253" s="180" t="s">
        <v>163</v>
      </c>
      <c r="AU253" s="180" t="s">
        <v>79</v>
      </c>
      <c r="AY253" s="18" t="s">
        <v>115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18" t="s">
        <v>77</v>
      </c>
      <c r="BK253" s="181">
        <f>ROUND(I253*H253,2)</f>
        <v>0</v>
      </c>
      <c r="BL253" s="18" t="s">
        <v>213</v>
      </c>
      <c r="BM253" s="180" t="s">
        <v>461</v>
      </c>
    </row>
    <row r="254" spans="1:65" s="2" customFormat="1" ht="16.5" customHeight="1">
      <c r="A254" s="35"/>
      <c r="B254" s="36"/>
      <c r="C254" s="169" t="s">
        <v>462</v>
      </c>
      <c r="D254" s="169" t="s">
        <v>117</v>
      </c>
      <c r="E254" s="170" t="s">
        <v>463</v>
      </c>
      <c r="F254" s="171" t="s">
        <v>464</v>
      </c>
      <c r="G254" s="172" t="s">
        <v>278</v>
      </c>
      <c r="H254" s="173">
        <v>1</v>
      </c>
      <c r="I254" s="174"/>
      <c r="J254" s="175">
        <f>ROUND(I254*H254,2)</f>
        <v>0</v>
      </c>
      <c r="K254" s="171" t="s">
        <v>121</v>
      </c>
      <c r="L254" s="40"/>
      <c r="M254" s="176" t="s">
        <v>19</v>
      </c>
      <c r="N254" s="177" t="s">
        <v>43</v>
      </c>
      <c r="O254" s="65"/>
      <c r="P254" s="178">
        <f>O254*H254</f>
        <v>0</v>
      </c>
      <c r="Q254" s="178">
        <v>0</v>
      </c>
      <c r="R254" s="178">
        <f>Q254*H254</f>
        <v>0</v>
      </c>
      <c r="S254" s="178">
        <v>0</v>
      </c>
      <c r="T254" s="179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213</v>
      </c>
      <c r="AT254" s="180" t="s">
        <v>117</v>
      </c>
      <c r="AU254" s="180" t="s">
        <v>79</v>
      </c>
      <c r="AY254" s="18" t="s">
        <v>115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18" t="s">
        <v>77</v>
      </c>
      <c r="BK254" s="181">
        <f>ROUND(I254*H254,2)</f>
        <v>0</v>
      </c>
      <c r="BL254" s="18" t="s">
        <v>213</v>
      </c>
      <c r="BM254" s="180" t="s">
        <v>465</v>
      </c>
    </row>
    <row r="255" spans="1:47" s="2" customFormat="1" ht="11.25">
      <c r="A255" s="35"/>
      <c r="B255" s="36"/>
      <c r="C255" s="37"/>
      <c r="D255" s="182" t="s">
        <v>124</v>
      </c>
      <c r="E255" s="37"/>
      <c r="F255" s="183" t="s">
        <v>466</v>
      </c>
      <c r="G255" s="37"/>
      <c r="H255" s="37"/>
      <c r="I255" s="184"/>
      <c r="J255" s="37"/>
      <c r="K255" s="37"/>
      <c r="L255" s="40"/>
      <c r="M255" s="185"/>
      <c r="N255" s="186"/>
      <c r="O255" s="65"/>
      <c r="P255" s="65"/>
      <c r="Q255" s="65"/>
      <c r="R255" s="65"/>
      <c r="S255" s="65"/>
      <c r="T255" s="66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8" t="s">
        <v>124</v>
      </c>
      <c r="AU255" s="18" t="s">
        <v>79</v>
      </c>
    </row>
    <row r="256" spans="1:65" s="2" customFormat="1" ht="16.5" customHeight="1">
      <c r="A256" s="35"/>
      <c r="B256" s="36"/>
      <c r="C256" s="209" t="s">
        <v>467</v>
      </c>
      <c r="D256" s="209" t="s">
        <v>163</v>
      </c>
      <c r="E256" s="210" t="s">
        <v>468</v>
      </c>
      <c r="F256" s="211" t="s">
        <v>469</v>
      </c>
      <c r="G256" s="212" t="s">
        <v>278</v>
      </c>
      <c r="H256" s="213">
        <v>1</v>
      </c>
      <c r="I256" s="214"/>
      <c r="J256" s="215">
        <f>ROUND(I256*H256,2)</f>
        <v>0</v>
      </c>
      <c r="K256" s="211" t="s">
        <v>121</v>
      </c>
      <c r="L256" s="216"/>
      <c r="M256" s="217" t="s">
        <v>19</v>
      </c>
      <c r="N256" s="218" t="s">
        <v>43</v>
      </c>
      <c r="O256" s="65"/>
      <c r="P256" s="178">
        <f>O256*H256</f>
        <v>0</v>
      </c>
      <c r="Q256" s="178">
        <v>0.00193</v>
      </c>
      <c r="R256" s="178">
        <f>Q256*H256</f>
        <v>0.00193</v>
      </c>
      <c r="S256" s="178">
        <v>0</v>
      </c>
      <c r="T256" s="179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309</v>
      </c>
      <c r="AT256" s="180" t="s">
        <v>163</v>
      </c>
      <c r="AU256" s="180" t="s">
        <v>79</v>
      </c>
      <c r="AY256" s="18" t="s">
        <v>115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18" t="s">
        <v>77</v>
      </c>
      <c r="BK256" s="181">
        <f>ROUND(I256*H256,2)</f>
        <v>0</v>
      </c>
      <c r="BL256" s="18" t="s">
        <v>213</v>
      </c>
      <c r="BM256" s="180" t="s">
        <v>470</v>
      </c>
    </row>
    <row r="257" spans="1:65" s="2" customFormat="1" ht="24.2" customHeight="1">
      <c r="A257" s="35"/>
      <c r="B257" s="36"/>
      <c r="C257" s="169" t="s">
        <v>471</v>
      </c>
      <c r="D257" s="169" t="s">
        <v>117</v>
      </c>
      <c r="E257" s="170" t="s">
        <v>472</v>
      </c>
      <c r="F257" s="171" t="s">
        <v>473</v>
      </c>
      <c r="G257" s="172" t="s">
        <v>368</v>
      </c>
      <c r="H257" s="230"/>
      <c r="I257" s="174"/>
      <c r="J257" s="175">
        <f>ROUND(I257*H257,2)</f>
        <v>0</v>
      </c>
      <c r="K257" s="171" t="s">
        <v>121</v>
      </c>
      <c r="L257" s="40"/>
      <c r="M257" s="176" t="s">
        <v>19</v>
      </c>
      <c r="N257" s="177" t="s">
        <v>43</v>
      </c>
      <c r="O257" s="65"/>
      <c r="P257" s="178">
        <f>O257*H257</f>
        <v>0</v>
      </c>
      <c r="Q257" s="178">
        <v>0</v>
      </c>
      <c r="R257" s="178">
        <f>Q257*H257</f>
        <v>0</v>
      </c>
      <c r="S257" s="178">
        <v>0</v>
      </c>
      <c r="T257" s="179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0" t="s">
        <v>213</v>
      </c>
      <c r="AT257" s="180" t="s">
        <v>117</v>
      </c>
      <c r="AU257" s="180" t="s">
        <v>79</v>
      </c>
      <c r="AY257" s="18" t="s">
        <v>115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18" t="s">
        <v>77</v>
      </c>
      <c r="BK257" s="181">
        <f>ROUND(I257*H257,2)</f>
        <v>0</v>
      </c>
      <c r="BL257" s="18" t="s">
        <v>213</v>
      </c>
      <c r="BM257" s="180" t="s">
        <v>474</v>
      </c>
    </row>
    <row r="258" spans="1:47" s="2" customFormat="1" ht="11.25">
      <c r="A258" s="35"/>
      <c r="B258" s="36"/>
      <c r="C258" s="37"/>
      <c r="D258" s="182" t="s">
        <v>124</v>
      </c>
      <c r="E258" s="37"/>
      <c r="F258" s="183" t="s">
        <v>475</v>
      </c>
      <c r="G258" s="37"/>
      <c r="H258" s="37"/>
      <c r="I258" s="184"/>
      <c r="J258" s="37"/>
      <c r="K258" s="37"/>
      <c r="L258" s="40"/>
      <c r="M258" s="185"/>
      <c r="N258" s="186"/>
      <c r="O258" s="65"/>
      <c r="P258" s="65"/>
      <c r="Q258" s="65"/>
      <c r="R258" s="65"/>
      <c r="S258" s="65"/>
      <c r="T258" s="66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8" t="s">
        <v>124</v>
      </c>
      <c r="AU258" s="18" t="s">
        <v>79</v>
      </c>
    </row>
    <row r="259" spans="2:63" s="12" customFormat="1" ht="22.9" customHeight="1">
      <c r="B259" s="153"/>
      <c r="C259" s="154"/>
      <c r="D259" s="155" t="s">
        <v>71</v>
      </c>
      <c r="E259" s="167" t="s">
        <v>476</v>
      </c>
      <c r="F259" s="167" t="s">
        <v>477</v>
      </c>
      <c r="G259" s="154"/>
      <c r="H259" s="154"/>
      <c r="I259" s="157"/>
      <c r="J259" s="168">
        <f>BK259</f>
        <v>0</v>
      </c>
      <c r="K259" s="154"/>
      <c r="L259" s="159"/>
      <c r="M259" s="160"/>
      <c r="N259" s="161"/>
      <c r="O259" s="161"/>
      <c r="P259" s="162">
        <f>SUM(P260:P288)</f>
        <v>0</v>
      </c>
      <c r="Q259" s="161"/>
      <c r="R259" s="162">
        <f>SUM(R260:R288)</f>
        <v>4.12829099</v>
      </c>
      <c r="S259" s="161"/>
      <c r="T259" s="163">
        <f>SUM(T260:T288)</f>
        <v>0</v>
      </c>
      <c r="AR259" s="164" t="s">
        <v>79</v>
      </c>
      <c r="AT259" s="165" t="s">
        <v>71</v>
      </c>
      <c r="AU259" s="165" t="s">
        <v>77</v>
      </c>
      <c r="AY259" s="164" t="s">
        <v>115</v>
      </c>
      <c r="BK259" s="166">
        <f>SUM(BK260:BK288)</f>
        <v>0</v>
      </c>
    </row>
    <row r="260" spans="1:65" s="2" customFormat="1" ht="16.5" customHeight="1">
      <c r="A260" s="35"/>
      <c r="B260" s="36"/>
      <c r="C260" s="169" t="s">
        <v>478</v>
      </c>
      <c r="D260" s="169" t="s">
        <v>117</v>
      </c>
      <c r="E260" s="170" t="s">
        <v>479</v>
      </c>
      <c r="F260" s="171" t="s">
        <v>480</v>
      </c>
      <c r="G260" s="172" t="s">
        <v>185</v>
      </c>
      <c r="H260" s="173">
        <v>135.82</v>
      </c>
      <c r="I260" s="174"/>
      <c r="J260" s="175">
        <f>ROUND(I260*H260,2)</f>
        <v>0</v>
      </c>
      <c r="K260" s="171" t="s">
        <v>121</v>
      </c>
      <c r="L260" s="40"/>
      <c r="M260" s="176" t="s">
        <v>19</v>
      </c>
      <c r="N260" s="177" t="s">
        <v>43</v>
      </c>
      <c r="O260" s="65"/>
      <c r="P260" s="178">
        <f>O260*H260</f>
        <v>0</v>
      </c>
      <c r="Q260" s="178">
        <v>0.0003</v>
      </c>
      <c r="R260" s="178">
        <f>Q260*H260</f>
        <v>0.040746</v>
      </c>
      <c r="S260" s="178">
        <v>0</v>
      </c>
      <c r="T260" s="179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80" t="s">
        <v>213</v>
      </c>
      <c r="AT260" s="180" t="s">
        <v>117</v>
      </c>
      <c r="AU260" s="180" t="s">
        <v>79</v>
      </c>
      <c r="AY260" s="18" t="s">
        <v>115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18" t="s">
        <v>77</v>
      </c>
      <c r="BK260" s="181">
        <f>ROUND(I260*H260,2)</f>
        <v>0</v>
      </c>
      <c r="BL260" s="18" t="s">
        <v>213</v>
      </c>
      <c r="BM260" s="180" t="s">
        <v>481</v>
      </c>
    </row>
    <row r="261" spans="1:47" s="2" customFormat="1" ht="11.25">
      <c r="A261" s="35"/>
      <c r="B261" s="36"/>
      <c r="C261" s="37"/>
      <c r="D261" s="182" t="s">
        <v>124</v>
      </c>
      <c r="E261" s="37"/>
      <c r="F261" s="183" t="s">
        <v>482</v>
      </c>
      <c r="G261" s="37"/>
      <c r="H261" s="37"/>
      <c r="I261" s="184"/>
      <c r="J261" s="37"/>
      <c r="K261" s="37"/>
      <c r="L261" s="40"/>
      <c r="M261" s="185"/>
      <c r="N261" s="186"/>
      <c r="O261" s="65"/>
      <c r="P261" s="65"/>
      <c r="Q261" s="65"/>
      <c r="R261" s="65"/>
      <c r="S261" s="65"/>
      <c r="T261" s="66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8" t="s">
        <v>124</v>
      </c>
      <c r="AU261" s="18" t="s">
        <v>79</v>
      </c>
    </row>
    <row r="262" spans="1:65" s="2" customFormat="1" ht="16.5" customHeight="1">
      <c r="A262" s="35"/>
      <c r="B262" s="36"/>
      <c r="C262" s="169" t="s">
        <v>483</v>
      </c>
      <c r="D262" s="169" t="s">
        <v>117</v>
      </c>
      <c r="E262" s="170" t="s">
        <v>484</v>
      </c>
      <c r="F262" s="171" t="s">
        <v>485</v>
      </c>
      <c r="G262" s="172" t="s">
        <v>185</v>
      </c>
      <c r="H262" s="173">
        <v>135.82</v>
      </c>
      <c r="I262" s="174"/>
      <c r="J262" s="175">
        <f>ROUND(I262*H262,2)</f>
        <v>0</v>
      </c>
      <c r="K262" s="171" t="s">
        <v>121</v>
      </c>
      <c r="L262" s="40"/>
      <c r="M262" s="176" t="s">
        <v>19</v>
      </c>
      <c r="N262" s="177" t="s">
        <v>43</v>
      </c>
      <c r="O262" s="65"/>
      <c r="P262" s="178">
        <f>O262*H262</f>
        <v>0</v>
      </c>
      <c r="Q262" s="178">
        <v>0.0015</v>
      </c>
      <c r="R262" s="178">
        <f>Q262*H262</f>
        <v>0.20373</v>
      </c>
      <c r="S262" s="178">
        <v>0</v>
      </c>
      <c r="T262" s="179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213</v>
      </c>
      <c r="AT262" s="180" t="s">
        <v>117</v>
      </c>
      <c r="AU262" s="180" t="s">
        <v>79</v>
      </c>
      <c r="AY262" s="18" t="s">
        <v>115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18" t="s">
        <v>77</v>
      </c>
      <c r="BK262" s="181">
        <f>ROUND(I262*H262,2)</f>
        <v>0</v>
      </c>
      <c r="BL262" s="18" t="s">
        <v>213</v>
      </c>
      <c r="BM262" s="180" t="s">
        <v>486</v>
      </c>
    </row>
    <row r="263" spans="1:47" s="2" customFormat="1" ht="11.25">
      <c r="A263" s="35"/>
      <c r="B263" s="36"/>
      <c r="C263" s="37"/>
      <c r="D263" s="182" t="s">
        <v>124</v>
      </c>
      <c r="E263" s="37"/>
      <c r="F263" s="183" t="s">
        <v>487</v>
      </c>
      <c r="G263" s="37"/>
      <c r="H263" s="37"/>
      <c r="I263" s="184"/>
      <c r="J263" s="37"/>
      <c r="K263" s="37"/>
      <c r="L263" s="40"/>
      <c r="M263" s="185"/>
      <c r="N263" s="186"/>
      <c r="O263" s="65"/>
      <c r="P263" s="65"/>
      <c r="Q263" s="65"/>
      <c r="R263" s="65"/>
      <c r="S263" s="65"/>
      <c r="T263" s="66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8" t="s">
        <v>124</v>
      </c>
      <c r="AU263" s="18" t="s">
        <v>79</v>
      </c>
    </row>
    <row r="264" spans="1:65" s="2" customFormat="1" ht="16.5" customHeight="1">
      <c r="A264" s="35"/>
      <c r="B264" s="36"/>
      <c r="C264" s="169" t="s">
        <v>488</v>
      </c>
      <c r="D264" s="169" t="s">
        <v>117</v>
      </c>
      <c r="E264" s="170" t="s">
        <v>489</v>
      </c>
      <c r="F264" s="171" t="s">
        <v>490</v>
      </c>
      <c r="G264" s="172" t="s">
        <v>278</v>
      </c>
      <c r="H264" s="173">
        <v>29</v>
      </c>
      <c r="I264" s="174"/>
      <c r="J264" s="175">
        <f>ROUND(I264*H264,2)</f>
        <v>0</v>
      </c>
      <c r="K264" s="171" t="s">
        <v>121</v>
      </c>
      <c r="L264" s="40"/>
      <c r="M264" s="176" t="s">
        <v>19</v>
      </c>
      <c r="N264" s="177" t="s">
        <v>43</v>
      </c>
      <c r="O264" s="65"/>
      <c r="P264" s="178">
        <f>O264*H264</f>
        <v>0</v>
      </c>
      <c r="Q264" s="178">
        <v>0.00021</v>
      </c>
      <c r="R264" s="178">
        <f>Q264*H264</f>
        <v>0.00609</v>
      </c>
      <c r="S264" s="178">
        <v>0</v>
      </c>
      <c r="T264" s="179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0" t="s">
        <v>213</v>
      </c>
      <c r="AT264" s="180" t="s">
        <v>117</v>
      </c>
      <c r="AU264" s="180" t="s">
        <v>79</v>
      </c>
      <c r="AY264" s="18" t="s">
        <v>115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18" t="s">
        <v>77</v>
      </c>
      <c r="BK264" s="181">
        <f>ROUND(I264*H264,2)</f>
        <v>0</v>
      </c>
      <c r="BL264" s="18" t="s">
        <v>213</v>
      </c>
      <c r="BM264" s="180" t="s">
        <v>491</v>
      </c>
    </row>
    <row r="265" spans="1:47" s="2" customFormat="1" ht="11.25">
      <c r="A265" s="35"/>
      <c r="B265" s="36"/>
      <c r="C265" s="37"/>
      <c r="D265" s="182" t="s">
        <v>124</v>
      </c>
      <c r="E265" s="37"/>
      <c r="F265" s="183" t="s">
        <v>492</v>
      </c>
      <c r="G265" s="37"/>
      <c r="H265" s="37"/>
      <c r="I265" s="184"/>
      <c r="J265" s="37"/>
      <c r="K265" s="37"/>
      <c r="L265" s="40"/>
      <c r="M265" s="185"/>
      <c r="N265" s="186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124</v>
      </c>
      <c r="AU265" s="18" t="s">
        <v>79</v>
      </c>
    </row>
    <row r="266" spans="1:65" s="2" customFormat="1" ht="16.5" customHeight="1">
      <c r="A266" s="35"/>
      <c r="B266" s="36"/>
      <c r="C266" s="169" t="s">
        <v>493</v>
      </c>
      <c r="D266" s="169" t="s">
        <v>117</v>
      </c>
      <c r="E266" s="170" t="s">
        <v>494</v>
      </c>
      <c r="F266" s="171" t="s">
        <v>495</v>
      </c>
      <c r="G266" s="172" t="s">
        <v>278</v>
      </c>
      <c r="H266" s="173">
        <v>29</v>
      </c>
      <c r="I266" s="174"/>
      <c r="J266" s="175">
        <f>ROUND(I266*H266,2)</f>
        <v>0</v>
      </c>
      <c r="K266" s="171" t="s">
        <v>121</v>
      </c>
      <c r="L266" s="40"/>
      <c r="M266" s="176" t="s">
        <v>19</v>
      </c>
      <c r="N266" s="177" t="s">
        <v>43</v>
      </c>
      <c r="O266" s="65"/>
      <c r="P266" s="178">
        <f>O266*H266</f>
        <v>0</v>
      </c>
      <c r="Q266" s="178">
        <v>0.0002</v>
      </c>
      <c r="R266" s="178">
        <f>Q266*H266</f>
        <v>0.0058000000000000005</v>
      </c>
      <c r="S266" s="178">
        <v>0</v>
      </c>
      <c r="T266" s="179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0" t="s">
        <v>213</v>
      </c>
      <c r="AT266" s="180" t="s">
        <v>117</v>
      </c>
      <c r="AU266" s="180" t="s">
        <v>79</v>
      </c>
      <c r="AY266" s="18" t="s">
        <v>115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18" t="s">
        <v>77</v>
      </c>
      <c r="BK266" s="181">
        <f>ROUND(I266*H266,2)</f>
        <v>0</v>
      </c>
      <c r="BL266" s="18" t="s">
        <v>213</v>
      </c>
      <c r="BM266" s="180" t="s">
        <v>496</v>
      </c>
    </row>
    <row r="267" spans="1:47" s="2" customFormat="1" ht="11.25">
      <c r="A267" s="35"/>
      <c r="B267" s="36"/>
      <c r="C267" s="37"/>
      <c r="D267" s="182" t="s">
        <v>124</v>
      </c>
      <c r="E267" s="37"/>
      <c r="F267" s="183" t="s">
        <v>497</v>
      </c>
      <c r="G267" s="37"/>
      <c r="H267" s="37"/>
      <c r="I267" s="184"/>
      <c r="J267" s="37"/>
      <c r="K267" s="37"/>
      <c r="L267" s="40"/>
      <c r="M267" s="185"/>
      <c r="N267" s="186"/>
      <c r="O267" s="65"/>
      <c r="P267" s="65"/>
      <c r="Q267" s="65"/>
      <c r="R267" s="65"/>
      <c r="S267" s="65"/>
      <c r="T267" s="66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8" t="s">
        <v>124</v>
      </c>
      <c r="AU267" s="18" t="s">
        <v>79</v>
      </c>
    </row>
    <row r="268" spans="1:65" s="2" customFormat="1" ht="16.5" customHeight="1">
      <c r="A268" s="35"/>
      <c r="B268" s="36"/>
      <c r="C268" s="169" t="s">
        <v>498</v>
      </c>
      <c r="D268" s="169" t="s">
        <v>117</v>
      </c>
      <c r="E268" s="170" t="s">
        <v>499</v>
      </c>
      <c r="F268" s="171" t="s">
        <v>500</v>
      </c>
      <c r="G268" s="172" t="s">
        <v>236</v>
      </c>
      <c r="H268" s="173">
        <v>86.35</v>
      </c>
      <c r="I268" s="174"/>
      <c r="J268" s="175">
        <f>ROUND(I268*H268,2)</f>
        <v>0</v>
      </c>
      <c r="K268" s="171" t="s">
        <v>121</v>
      </c>
      <c r="L268" s="40"/>
      <c r="M268" s="176" t="s">
        <v>19</v>
      </c>
      <c r="N268" s="177" t="s">
        <v>43</v>
      </c>
      <c r="O268" s="65"/>
      <c r="P268" s="178">
        <f>O268*H268</f>
        <v>0</v>
      </c>
      <c r="Q268" s="178">
        <v>0.00032</v>
      </c>
      <c r="R268" s="178">
        <f>Q268*H268</f>
        <v>0.027632</v>
      </c>
      <c r="S268" s="178">
        <v>0</v>
      </c>
      <c r="T268" s="179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0" t="s">
        <v>213</v>
      </c>
      <c r="AT268" s="180" t="s">
        <v>117</v>
      </c>
      <c r="AU268" s="180" t="s">
        <v>79</v>
      </c>
      <c r="AY268" s="18" t="s">
        <v>115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18" t="s">
        <v>77</v>
      </c>
      <c r="BK268" s="181">
        <f>ROUND(I268*H268,2)</f>
        <v>0</v>
      </c>
      <c r="BL268" s="18" t="s">
        <v>213</v>
      </c>
      <c r="BM268" s="180" t="s">
        <v>501</v>
      </c>
    </row>
    <row r="269" spans="1:47" s="2" customFormat="1" ht="11.25">
      <c r="A269" s="35"/>
      <c r="B269" s="36"/>
      <c r="C269" s="37"/>
      <c r="D269" s="182" t="s">
        <v>124</v>
      </c>
      <c r="E269" s="37"/>
      <c r="F269" s="183" t="s">
        <v>502</v>
      </c>
      <c r="G269" s="37"/>
      <c r="H269" s="37"/>
      <c r="I269" s="184"/>
      <c r="J269" s="37"/>
      <c r="K269" s="37"/>
      <c r="L269" s="40"/>
      <c r="M269" s="185"/>
      <c r="N269" s="186"/>
      <c r="O269" s="65"/>
      <c r="P269" s="65"/>
      <c r="Q269" s="65"/>
      <c r="R269" s="65"/>
      <c r="S269" s="65"/>
      <c r="T269" s="66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8" t="s">
        <v>124</v>
      </c>
      <c r="AU269" s="18" t="s">
        <v>79</v>
      </c>
    </row>
    <row r="270" spans="1:65" s="2" customFormat="1" ht="24.2" customHeight="1">
      <c r="A270" s="35"/>
      <c r="B270" s="36"/>
      <c r="C270" s="169" t="s">
        <v>503</v>
      </c>
      <c r="D270" s="169" t="s">
        <v>117</v>
      </c>
      <c r="E270" s="170" t="s">
        <v>504</v>
      </c>
      <c r="F270" s="171" t="s">
        <v>505</v>
      </c>
      <c r="G270" s="172" t="s">
        <v>185</v>
      </c>
      <c r="H270" s="173">
        <v>135.82</v>
      </c>
      <c r="I270" s="174"/>
      <c r="J270" s="175">
        <f>ROUND(I270*H270,2)</f>
        <v>0</v>
      </c>
      <c r="K270" s="171" t="s">
        <v>121</v>
      </c>
      <c r="L270" s="40"/>
      <c r="M270" s="176" t="s">
        <v>19</v>
      </c>
      <c r="N270" s="177" t="s">
        <v>43</v>
      </c>
      <c r="O270" s="65"/>
      <c r="P270" s="178">
        <f>O270*H270</f>
        <v>0</v>
      </c>
      <c r="Q270" s="178">
        <v>0.00689</v>
      </c>
      <c r="R270" s="178">
        <f>Q270*H270</f>
        <v>0.9357998</v>
      </c>
      <c r="S270" s="178">
        <v>0</v>
      </c>
      <c r="T270" s="179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0" t="s">
        <v>213</v>
      </c>
      <c r="AT270" s="180" t="s">
        <v>117</v>
      </c>
      <c r="AU270" s="180" t="s">
        <v>79</v>
      </c>
      <c r="AY270" s="18" t="s">
        <v>115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18" t="s">
        <v>77</v>
      </c>
      <c r="BK270" s="181">
        <f>ROUND(I270*H270,2)</f>
        <v>0</v>
      </c>
      <c r="BL270" s="18" t="s">
        <v>213</v>
      </c>
      <c r="BM270" s="180" t="s">
        <v>506</v>
      </c>
    </row>
    <row r="271" spans="1:47" s="2" customFormat="1" ht="11.25">
      <c r="A271" s="35"/>
      <c r="B271" s="36"/>
      <c r="C271" s="37"/>
      <c r="D271" s="182" t="s">
        <v>124</v>
      </c>
      <c r="E271" s="37"/>
      <c r="F271" s="183" t="s">
        <v>507</v>
      </c>
      <c r="G271" s="37"/>
      <c r="H271" s="37"/>
      <c r="I271" s="184"/>
      <c r="J271" s="37"/>
      <c r="K271" s="37"/>
      <c r="L271" s="40"/>
      <c r="M271" s="185"/>
      <c r="N271" s="186"/>
      <c r="O271" s="65"/>
      <c r="P271" s="65"/>
      <c r="Q271" s="65"/>
      <c r="R271" s="65"/>
      <c r="S271" s="65"/>
      <c r="T271" s="66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124</v>
      </c>
      <c r="AU271" s="18" t="s">
        <v>79</v>
      </c>
    </row>
    <row r="272" spans="1:65" s="2" customFormat="1" ht="24.2" customHeight="1">
      <c r="A272" s="35"/>
      <c r="B272" s="36"/>
      <c r="C272" s="209" t="s">
        <v>508</v>
      </c>
      <c r="D272" s="209" t="s">
        <v>163</v>
      </c>
      <c r="E272" s="210" t="s">
        <v>509</v>
      </c>
      <c r="F272" s="211" t="s">
        <v>510</v>
      </c>
      <c r="G272" s="212" t="s">
        <v>185</v>
      </c>
      <c r="H272" s="213">
        <v>149.402</v>
      </c>
      <c r="I272" s="214"/>
      <c r="J272" s="215">
        <f>ROUND(I272*H272,2)</f>
        <v>0</v>
      </c>
      <c r="K272" s="211" t="s">
        <v>19</v>
      </c>
      <c r="L272" s="216"/>
      <c r="M272" s="217" t="s">
        <v>19</v>
      </c>
      <c r="N272" s="218" t="s">
        <v>43</v>
      </c>
      <c r="O272" s="65"/>
      <c r="P272" s="178">
        <f>O272*H272</f>
        <v>0</v>
      </c>
      <c r="Q272" s="178">
        <v>0.0192</v>
      </c>
      <c r="R272" s="178">
        <f>Q272*H272</f>
        <v>2.8685183999999997</v>
      </c>
      <c r="S272" s="178">
        <v>0</v>
      </c>
      <c r="T272" s="179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309</v>
      </c>
      <c r="AT272" s="180" t="s">
        <v>163</v>
      </c>
      <c r="AU272" s="180" t="s">
        <v>79</v>
      </c>
      <c r="AY272" s="18" t="s">
        <v>115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18" t="s">
        <v>77</v>
      </c>
      <c r="BK272" s="181">
        <f>ROUND(I272*H272,2)</f>
        <v>0</v>
      </c>
      <c r="BL272" s="18" t="s">
        <v>213</v>
      </c>
      <c r="BM272" s="180" t="s">
        <v>511</v>
      </c>
    </row>
    <row r="273" spans="2:51" s="14" customFormat="1" ht="11.25">
      <c r="B273" s="198"/>
      <c r="C273" s="199"/>
      <c r="D273" s="189" t="s">
        <v>126</v>
      </c>
      <c r="E273" s="199"/>
      <c r="F273" s="201" t="s">
        <v>512</v>
      </c>
      <c r="G273" s="199"/>
      <c r="H273" s="202">
        <v>149.402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126</v>
      </c>
      <c r="AU273" s="208" t="s">
        <v>79</v>
      </c>
      <c r="AV273" s="14" t="s">
        <v>79</v>
      </c>
      <c r="AW273" s="14" t="s">
        <v>4</v>
      </c>
      <c r="AX273" s="14" t="s">
        <v>77</v>
      </c>
      <c r="AY273" s="208" t="s">
        <v>115</v>
      </c>
    </row>
    <row r="274" spans="1:65" s="2" customFormat="1" ht="21.75" customHeight="1">
      <c r="A274" s="35"/>
      <c r="B274" s="36"/>
      <c r="C274" s="169" t="s">
        <v>513</v>
      </c>
      <c r="D274" s="169" t="s">
        <v>117</v>
      </c>
      <c r="E274" s="170" t="s">
        <v>514</v>
      </c>
      <c r="F274" s="171" t="s">
        <v>515</v>
      </c>
      <c r="G274" s="172" t="s">
        <v>236</v>
      </c>
      <c r="H274" s="173">
        <v>17.36</v>
      </c>
      <c r="I274" s="174"/>
      <c r="J274" s="175">
        <f>ROUND(I274*H274,2)</f>
        <v>0</v>
      </c>
      <c r="K274" s="171" t="s">
        <v>121</v>
      </c>
      <c r="L274" s="40"/>
      <c r="M274" s="176" t="s">
        <v>19</v>
      </c>
      <c r="N274" s="177" t="s">
        <v>43</v>
      </c>
      <c r="O274" s="65"/>
      <c r="P274" s="178">
        <f>O274*H274</f>
        <v>0</v>
      </c>
      <c r="Q274" s="178">
        <v>0.00043</v>
      </c>
      <c r="R274" s="178">
        <f>Q274*H274</f>
        <v>0.0074648</v>
      </c>
      <c r="S274" s="178">
        <v>0</v>
      </c>
      <c r="T274" s="179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0" t="s">
        <v>213</v>
      </c>
      <c r="AT274" s="180" t="s">
        <v>117</v>
      </c>
      <c r="AU274" s="180" t="s">
        <v>79</v>
      </c>
      <c r="AY274" s="18" t="s">
        <v>115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18" t="s">
        <v>77</v>
      </c>
      <c r="BK274" s="181">
        <f>ROUND(I274*H274,2)</f>
        <v>0</v>
      </c>
      <c r="BL274" s="18" t="s">
        <v>213</v>
      </c>
      <c r="BM274" s="180" t="s">
        <v>516</v>
      </c>
    </row>
    <row r="275" spans="1:47" s="2" customFormat="1" ht="11.25">
      <c r="A275" s="35"/>
      <c r="B275" s="36"/>
      <c r="C275" s="37"/>
      <c r="D275" s="182" t="s">
        <v>124</v>
      </c>
      <c r="E275" s="37"/>
      <c r="F275" s="183" t="s">
        <v>517</v>
      </c>
      <c r="G275" s="37"/>
      <c r="H275" s="37"/>
      <c r="I275" s="184"/>
      <c r="J275" s="37"/>
      <c r="K275" s="37"/>
      <c r="L275" s="40"/>
      <c r="M275" s="185"/>
      <c r="N275" s="186"/>
      <c r="O275" s="65"/>
      <c r="P275" s="65"/>
      <c r="Q275" s="65"/>
      <c r="R275" s="65"/>
      <c r="S275" s="65"/>
      <c r="T275" s="66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8" t="s">
        <v>124</v>
      </c>
      <c r="AU275" s="18" t="s">
        <v>79</v>
      </c>
    </row>
    <row r="276" spans="2:51" s="14" customFormat="1" ht="11.25">
      <c r="B276" s="198"/>
      <c r="C276" s="199"/>
      <c r="D276" s="189" t="s">
        <v>126</v>
      </c>
      <c r="E276" s="200" t="s">
        <v>19</v>
      </c>
      <c r="F276" s="201" t="s">
        <v>256</v>
      </c>
      <c r="G276" s="199"/>
      <c r="H276" s="202">
        <v>17.36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126</v>
      </c>
      <c r="AU276" s="208" t="s">
        <v>79</v>
      </c>
      <c r="AV276" s="14" t="s">
        <v>79</v>
      </c>
      <c r="AW276" s="14" t="s">
        <v>33</v>
      </c>
      <c r="AX276" s="14" t="s">
        <v>77</v>
      </c>
      <c r="AY276" s="208" t="s">
        <v>115</v>
      </c>
    </row>
    <row r="277" spans="1:65" s="2" customFormat="1" ht="16.5" customHeight="1">
      <c r="A277" s="35"/>
      <c r="B277" s="36"/>
      <c r="C277" s="209" t="s">
        <v>518</v>
      </c>
      <c r="D277" s="209" t="s">
        <v>163</v>
      </c>
      <c r="E277" s="210" t="s">
        <v>519</v>
      </c>
      <c r="F277" s="211" t="s">
        <v>520</v>
      </c>
      <c r="G277" s="212" t="s">
        <v>278</v>
      </c>
      <c r="H277" s="213">
        <v>63.647</v>
      </c>
      <c r="I277" s="214"/>
      <c r="J277" s="215">
        <f>ROUND(I277*H277,2)</f>
        <v>0</v>
      </c>
      <c r="K277" s="211" t="s">
        <v>121</v>
      </c>
      <c r="L277" s="216"/>
      <c r="M277" s="217" t="s">
        <v>19</v>
      </c>
      <c r="N277" s="218" t="s">
        <v>43</v>
      </c>
      <c r="O277" s="65"/>
      <c r="P277" s="178">
        <f>O277*H277</f>
        <v>0</v>
      </c>
      <c r="Q277" s="178">
        <v>0.00047</v>
      </c>
      <c r="R277" s="178">
        <f>Q277*H277</f>
        <v>0.029914089999999997</v>
      </c>
      <c r="S277" s="178">
        <v>0</v>
      </c>
      <c r="T277" s="179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309</v>
      </c>
      <c r="AT277" s="180" t="s">
        <v>163</v>
      </c>
      <c r="AU277" s="180" t="s">
        <v>79</v>
      </c>
      <c r="AY277" s="18" t="s">
        <v>115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18" t="s">
        <v>77</v>
      </c>
      <c r="BK277" s="181">
        <f>ROUND(I277*H277,2)</f>
        <v>0</v>
      </c>
      <c r="BL277" s="18" t="s">
        <v>213</v>
      </c>
      <c r="BM277" s="180" t="s">
        <v>521</v>
      </c>
    </row>
    <row r="278" spans="2:51" s="14" customFormat="1" ht="11.25">
      <c r="B278" s="198"/>
      <c r="C278" s="199"/>
      <c r="D278" s="189" t="s">
        <v>126</v>
      </c>
      <c r="E278" s="200" t="s">
        <v>19</v>
      </c>
      <c r="F278" s="201" t="s">
        <v>522</v>
      </c>
      <c r="G278" s="199"/>
      <c r="H278" s="202">
        <v>57.861</v>
      </c>
      <c r="I278" s="203"/>
      <c r="J278" s="199"/>
      <c r="K278" s="199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126</v>
      </c>
      <c r="AU278" s="208" t="s">
        <v>79</v>
      </c>
      <c r="AV278" s="14" t="s">
        <v>79</v>
      </c>
      <c r="AW278" s="14" t="s">
        <v>33</v>
      </c>
      <c r="AX278" s="14" t="s">
        <v>77</v>
      </c>
      <c r="AY278" s="208" t="s">
        <v>115</v>
      </c>
    </row>
    <row r="279" spans="2:51" s="14" customFormat="1" ht="11.25">
      <c r="B279" s="198"/>
      <c r="C279" s="199"/>
      <c r="D279" s="189" t="s">
        <v>126</v>
      </c>
      <c r="E279" s="199"/>
      <c r="F279" s="201" t="s">
        <v>523</v>
      </c>
      <c r="G279" s="199"/>
      <c r="H279" s="202">
        <v>63.647</v>
      </c>
      <c r="I279" s="203"/>
      <c r="J279" s="199"/>
      <c r="K279" s="199"/>
      <c r="L279" s="204"/>
      <c r="M279" s="205"/>
      <c r="N279" s="206"/>
      <c r="O279" s="206"/>
      <c r="P279" s="206"/>
      <c r="Q279" s="206"/>
      <c r="R279" s="206"/>
      <c r="S279" s="206"/>
      <c r="T279" s="207"/>
      <c r="AT279" s="208" t="s">
        <v>126</v>
      </c>
      <c r="AU279" s="208" t="s">
        <v>79</v>
      </c>
      <c r="AV279" s="14" t="s">
        <v>79</v>
      </c>
      <c r="AW279" s="14" t="s">
        <v>4</v>
      </c>
      <c r="AX279" s="14" t="s">
        <v>77</v>
      </c>
      <c r="AY279" s="208" t="s">
        <v>115</v>
      </c>
    </row>
    <row r="280" spans="1:65" s="2" customFormat="1" ht="16.5" customHeight="1">
      <c r="A280" s="35"/>
      <c r="B280" s="36"/>
      <c r="C280" s="169" t="s">
        <v>524</v>
      </c>
      <c r="D280" s="169" t="s">
        <v>117</v>
      </c>
      <c r="E280" s="170" t="s">
        <v>525</v>
      </c>
      <c r="F280" s="171" t="s">
        <v>526</v>
      </c>
      <c r="G280" s="172" t="s">
        <v>236</v>
      </c>
      <c r="H280" s="173">
        <v>86.53</v>
      </c>
      <c r="I280" s="174"/>
      <c r="J280" s="175">
        <f>ROUND(I280*H280,2)</f>
        <v>0</v>
      </c>
      <c r="K280" s="171" t="s">
        <v>121</v>
      </c>
      <c r="L280" s="40"/>
      <c r="M280" s="176" t="s">
        <v>19</v>
      </c>
      <c r="N280" s="177" t="s">
        <v>43</v>
      </c>
      <c r="O280" s="65"/>
      <c r="P280" s="178">
        <f>O280*H280</f>
        <v>0</v>
      </c>
      <c r="Q280" s="178">
        <v>3E-05</v>
      </c>
      <c r="R280" s="178">
        <f>Q280*H280</f>
        <v>0.0025959</v>
      </c>
      <c r="S280" s="178">
        <v>0</v>
      </c>
      <c r="T280" s="179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0" t="s">
        <v>213</v>
      </c>
      <c r="AT280" s="180" t="s">
        <v>117</v>
      </c>
      <c r="AU280" s="180" t="s">
        <v>79</v>
      </c>
      <c r="AY280" s="18" t="s">
        <v>115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18" t="s">
        <v>77</v>
      </c>
      <c r="BK280" s="181">
        <f>ROUND(I280*H280,2)</f>
        <v>0</v>
      </c>
      <c r="BL280" s="18" t="s">
        <v>213</v>
      </c>
      <c r="BM280" s="180" t="s">
        <v>527</v>
      </c>
    </row>
    <row r="281" spans="1:47" s="2" customFormat="1" ht="11.25">
      <c r="A281" s="35"/>
      <c r="B281" s="36"/>
      <c r="C281" s="37"/>
      <c r="D281" s="182" t="s">
        <v>124</v>
      </c>
      <c r="E281" s="37"/>
      <c r="F281" s="183" t="s">
        <v>528</v>
      </c>
      <c r="G281" s="37"/>
      <c r="H281" s="37"/>
      <c r="I281" s="184"/>
      <c r="J281" s="37"/>
      <c r="K281" s="37"/>
      <c r="L281" s="40"/>
      <c r="M281" s="185"/>
      <c r="N281" s="186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124</v>
      </c>
      <c r="AU281" s="18" t="s">
        <v>79</v>
      </c>
    </row>
    <row r="282" spans="2:51" s="13" customFormat="1" ht="11.25">
      <c r="B282" s="187"/>
      <c r="C282" s="188"/>
      <c r="D282" s="189" t="s">
        <v>126</v>
      </c>
      <c r="E282" s="190" t="s">
        <v>19</v>
      </c>
      <c r="F282" s="191" t="s">
        <v>529</v>
      </c>
      <c r="G282" s="188"/>
      <c r="H282" s="190" t="s">
        <v>19</v>
      </c>
      <c r="I282" s="192"/>
      <c r="J282" s="188"/>
      <c r="K282" s="188"/>
      <c r="L282" s="193"/>
      <c r="M282" s="194"/>
      <c r="N282" s="195"/>
      <c r="O282" s="195"/>
      <c r="P282" s="195"/>
      <c r="Q282" s="195"/>
      <c r="R282" s="195"/>
      <c r="S282" s="195"/>
      <c r="T282" s="196"/>
      <c r="AT282" s="197" t="s">
        <v>126</v>
      </c>
      <c r="AU282" s="197" t="s">
        <v>79</v>
      </c>
      <c r="AV282" s="13" t="s">
        <v>77</v>
      </c>
      <c r="AW282" s="13" t="s">
        <v>33</v>
      </c>
      <c r="AX282" s="13" t="s">
        <v>72</v>
      </c>
      <c r="AY282" s="197" t="s">
        <v>115</v>
      </c>
    </row>
    <row r="283" spans="2:51" s="14" customFormat="1" ht="22.5">
      <c r="B283" s="198"/>
      <c r="C283" s="199"/>
      <c r="D283" s="189" t="s">
        <v>126</v>
      </c>
      <c r="E283" s="200" t="s">
        <v>19</v>
      </c>
      <c r="F283" s="201" t="s">
        <v>239</v>
      </c>
      <c r="G283" s="199"/>
      <c r="H283" s="202">
        <v>40.45</v>
      </c>
      <c r="I283" s="203"/>
      <c r="J283" s="199"/>
      <c r="K283" s="199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126</v>
      </c>
      <c r="AU283" s="208" t="s">
        <v>79</v>
      </c>
      <c r="AV283" s="14" t="s">
        <v>79</v>
      </c>
      <c r="AW283" s="14" t="s">
        <v>33</v>
      </c>
      <c r="AX283" s="14" t="s">
        <v>72</v>
      </c>
      <c r="AY283" s="208" t="s">
        <v>115</v>
      </c>
    </row>
    <row r="284" spans="2:51" s="14" customFormat="1" ht="22.5">
      <c r="B284" s="198"/>
      <c r="C284" s="199"/>
      <c r="D284" s="189" t="s">
        <v>126</v>
      </c>
      <c r="E284" s="200" t="s">
        <v>19</v>
      </c>
      <c r="F284" s="201" t="s">
        <v>240</v>
      </c>
      <c r="G284" s="199"/>
      <c r="H284" s="202">
        <v>46.08</v>
      </c>
      <c r="I284" s="203"/>
      <c r="J284" s="199"/>
      <c r="K284" s="199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126</v>
      </c>
      <c r="AU284" s="208" t="s">
        <v>79</v>
      </c>
      <c r="AV284" s="14" t="s">
        <v>79</v>
      </c>
      <c r="AW284" s="14" t="s">
        <v>33</v>
      </c>
      <c r="AX284" s="14" t="s">
        <v>72</v>
      </c>
      <c r="AY284" s="208" t="s">
        <v>115</v>
      </c>
    </row>
    <row r="285" spans="2:51" s="15" customFormat="1" ht="11.25">
      <c r="B285" s="219"/>
      <c r="C285" s="220"/>
      <c r="D285" s="189" t="s">
        <v>126</v>
      </c>
      <c r="E285" s="221" t="s">
        <v>19</v>
      </c>
      <c r="F285" s="222" t="s">
        <v>227</v>
      </c>
      <c r="G285" s="220"/>
      <c r="H285" s="223">
        <v>86.53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126</v>
      </c>
      <c r="AU285" s="229" t="s">
        <v>79</v>
      </c>
      <c r="AV285" s="15" t="s">
        <v>122</v>
      </c>
      <c r="AW285" s="15" t="s">
        <v>33</v>
      </c>
      <c r="AX285" s="15" t="s">
        <v>77</v>
      </c>
      <c r="AY285" s="229" t="s">
        <v>115</v>
      </c>
    </row>
    <row r="286" spans="1:65" s="2" customFormat="1" ht="16.5" customHeight="1">
      <c r="A286" s="35"/>
      <c r="B286" s="36"/>
      <c r="C286" s="169" t="s">
        <v>530</v>
      </c>
      <c r="D286" s="169" t="s">
        <v>117</v>
      </c>
      <c r="E286" s="170" t="s">
        <v>531</v>
      </c>
      <c r="F286" s="171" t="s">
        <v>532</v>
      </c>
      <c r="G286" s="172" t="s">
        <v>231</v>
      </c>
      <c r="H286" s="173">
        <v>1</v>
      </c>
      <c r="I286" s="174"/>
      <c r="J286" s="175">
        <f>ROUND(I286*H286,2)</f>
        <v>0</v>
      </c>
      <c r="K286" s="171" t="s">
        <v>19</v>
      </c>
      <c r="L286" s="40"/>
      <c r="M286" s="176" t="s">
        <v>19</v>
      </c>
      <c r="N286" s="177" t="s">
        <v>43</v>
      </c>
      <c r="O286" s="65"/>
      <c r="P286" s="178">
        <f>O286*H286</f>
        <v>0</v>
      </c>
      <c r="Q286" s="178">
        <v>0</v>
      </c>
      <c r="R286" s="178">
        <f>Q286*H286</f>
        <v>0</v>
      </c>
      <c r="S286" s="178">
        <v>0</v>
      </c>
      <c r="T286" s="17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213</v>
      </c>
      <c r="AT286" s="180" t="s">
        <v>117</v>
      </c>
      <c r="AU286" s="180" t="s">
        <v>79</v>
      </c>
      <c r="AY286" s="18" t="s">
        <v>115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18" t="s">
        <v>77</v>
      </c>
      <c r="BK286" s="181">
        <f>ROUND(I286*H286,2)</f>
        <v>0</v>
      </c>
      <c r="BL286" s="18" t="s">
        <v>213</v>
      </c>
      <c r="BM286" s="180" t="s">
        <v>533</v>
      </c>
    </row>
    <row r="287" spans="1:65" s="2" customFormat="1" ht="24.2" customHeight="1">
      <c r="A287" s="35"/>
      <c r="B287" s="36"/>
      <c r="C287" s="169" t="s">
        <v>534</v>
      </c>
      <c r="D287" s="169" t="s">
        <v>117</v>
      </c>
      <c r="E287" s="170" t="s">
        <v>535</v>
      </c>
      <c r="F287" s="171" t="s">
        <v>536</v>
      </c>
      <c r="G287" s="172" t="s">
        <v>368</v>
      </c>
      <c r="H287" s="230"/>
      <c r="I287" s="174"/>
      <c r="J287" s="175">
        <f>ROUND(I287*H287,2)</f>
        <v>0</v>
      </c>
      <c r="K287" s="171" t="s">
        <v>121</v>
      </c>
      <c r="L287" s="40"/>
      <c r="M287" s="176" t="s">
        <v>19</v>
      </c>
      <c r="N287" s="177" t="s">
        <v>43</v>
      </c>
      <c r="O287" s="65"/>
      <c r="P287" s="178">
        <f>O287*H287</f>
        <v>0</v>
      </c>
      <c r="Q287" s="178">
        <v>0</v>
      </c>
      <c r="R287" s="178">
        <f>Q287*H287</f>
        <v>0</v>
      </c>
      <c r="S287" s="178">
        <v>0</v>
      </c>
      <c r="T287" s="179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0" t="s">
        <v>213</v>
      </c>
      <c r="AT287" s="180" t="s">
        <v>117</v>
      </c>
      <c r="AU287" s="180" t="s">
        <v>79</v>
      </c>
      <c r="AY287" s="18" t="s">
        <v>115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18" t="s">
        <v>77</v>
      </c>
      <c r="BK287" s="181">
        <f>ROUND(I287*H287,2)</f>
        <v>0</v>
      </c>
      <c r="BL287" s="18" t="s">
        <v>213</v>
      </c>
      <c r="BM287" s="180" t="s">
        <v>537</v>
      </c>
    </row>
    <row r="288" spans="1:47" s="2" customFormat="1" ht="11.25">
      <c r="A288" s="35"/>
      <c r="B288" s="36"/>
      <c r="C288" s="37"/>
      <c r="D288" s="182" t="s">
        <v>124</v>
      </c>
      <c r="E288" s="37"/>
      <c r="F288" s="183" t="s">
        <v>538</v>
      </c>
      <c r="G288" s="37"/>
      <c r="H288" s="37"/>
      <c r="I288" s="184"/>
      <c r="J288" s="37"/>
      <c r="K288" s="37"/>
      <c r="L288" s="40"/>
      <c r="M288" s="185"/>
      <c r="N288" s="186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124</v>
      </c>
      <c r="AU288" s="18" t="s">
        <v>79</v>
      </c>
    </row>
    <row r="289" spans="2:63" s="12" customFormat="1" ht="22.9" customHeight="1">
      <c r="B289" s="153"/>
      <c r="C289" s="154"/>
      <c r="D289" s="155" t="s">
        <v>71</v>
      </c>
      <c r="E289" s="167" t="s">
        <v>539</v>
      </c>
      <c r="F289" s="167" t="s">
        <v>540</v>
      </c>
      <c r="G289" s="154"/>
      <c r="H289" s="154"/>
      <c r="I289" s="157"/>
      <c r="J289" s="168">
        <f>BK289</f>
        <v>0</v>
      </c>
      <c r="K289" s="154"/>
      <c r="L289" s="159"/>
      <c r="M289" s="160"/>
      <c r="N289" s="161"/>
      <c r="O289" s="161"/>
      <c r="P289" s="162">
        <f>SUM(P290:P299)</f>
        <v>0</v>
      </c>
      <c r="Q289" s="161"/>
      <c r="R289" s="162">
        <f>SUM(R290:R299)</f>
        <v>0.0233154</v>
      </c>
      <c r="S289" s="161"/>
      <c r="T289" s="163">
        <f>SUM(T290:T299)</f>
        <v>0</v>
      </c>
      <c r="AR289" s="164" t="s">
        <v>79</v>
      </c>
      <c r="AT289" s="165" t="s">
        <v>71</v>
      </c>
      <c r="AU289" s="165" t="s">
        <v>77</v>
      </c>
      <c r="AY289" s="164" t="s">
        <v>115</v>
      </c>
      <c r="BK289" s="166">
        <f>SUM(BK290:BK299)</f>
        <v>0</v>
      </c>
    </row>
    <row r="290" spans="1:65" s="2" customFormat="1" ht="16.5" customHeight="1">
      <c r="A290" s="35"/>
      <c r="B290" s="36"/>
      <c r="C290" s="169" t="s">
        <v>541</v>
      </c>
      <c r="D290" s="169" t="s">
        <v>117</v>
      </c>
      <c r="E290" s="170" t="s">
        <v>542</v>
      </c>
      <c r="F290" s="171" t="s">
        <v>543</v>
      </c>
      <c r="G290" s="172" t="s">
        <v>185</v>
      </c>
      <c r="H290" s="173">
        <v>12.953</v>
      </c>
      <c r="I290" s="174"/>
      <c r="J290" s="175">
        <f>ROUND(I290*H290,2)</f>
        <v>0</v>
      </c>
      <c r="K290" s="171" t="s">
        <v>121</v>
      </c>
      <c r="L290" s="40"/>
      <c r="M290" s="176" t="s">
        <v>19</v>
      </c>
      <c r="N290" s="177" t="s">
        <v>43</v>
      </c>
      <c r="O290" s="65"/>
      <c r="P290" s="178">
        <f>O290*H290</f>
        <v>0</v>
      </c>
      <c r="Q290" s="178">
        <v>0.0003</v>
      </c>
      <c r="R290" s="178">
        <f>Q290*H290</f>
        <v>0.0038858999999999994</v>
      </c>
      <c r="S290" s="178">
        <v>0</v>
      </c>
      <c r="T290" s="17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213</v>
      </c>
      <c r="AT290" s="180" t="s">
        <v>117</v>
      </c>
      <c r="AU290" s="180" t="s">
        <v>79</v>
      </c>
      <c r="AY290" s="18" t="s">
        <v>115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18" t="s">
        <v>77</v>
      </c>
      <c r="BK290" s="181">
        <f>ROUND(I290*H290,2)</f>
        <v>0</v>
      </c>
      <c r="BL290" s="18" t="s">
        <v>213</v>
      </c>
      <c r="BM290" s="180" t="s">
        <v>544</v>
      </c>
    </row>
    <row r="291" spans="1:47" s="2" customFormat="1" ht="11.25">
      <c r="A291" s="35"/>
      <c r="B291" s="36"/>
      <c r="C291" s="37"/>
      <c r="D291" s="182" t="s">
        <v>124</v>
      </c>
      <c r="E291" s="37"/>
      <c r="F291" s="183" t="s">
        <v>545</v>
      </c>
      <c r="G291" s="37"/>
      <c r="H291" s="37"/>
      <c r="I291" s="184"/>
      <c r="J291" s="37"/>
      <c r="K291" s="37"/>
      <c r="L291" s="40"/>
      <c r="M291" s="185"/>
      <c r="N291" s="186"/>
      <c r="O291" s="65"/>
      <c r="P291" s="65"/>
      <c r="Q291" s="65"/>
      <c r="R291" s="65"/>
      <c r="S291" s="65"/>
      <c r="T291" s="66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8" t="s">
        <v>124</v>
      </c>
      <c r="AU291" s="18" t="s">
        <v>79</v>
      </c>
    </row>
    <row r="292" spans="2:51" s="13" customFormat="1" ht="11.25">
      <c r="B292" s="187"/>
      <c r="C292" s="188"/>
      <c r="D292" s="189" t="s">
        <v>126</v>
      </c>
      <c r="E292" s="190" t="s">
        <v>19</v>
      </c>
      <c r="F292" s="191" t="s">
        <v>546</v>
      </c>
      <c r="G292" s="188"/>
      <c r="H292" s="190" t="s">
        <v>19</v>
      </c>
      <c r="I292" s="192"/>
      <c r="J292" s="188"/>
      <c r="K292" s="188"/>
      <c r="L292" s="193"/>
      <c r="M292" s="194"/>
      <c r="N292" s="195"/>
      <c r="O292" s="195"/>
      <c r="P292" s="195"/>
      <c r="Q292" s="195"/>
      <c r="R292" s="195"/>
      <c r="S292" s="195"/>
      <c r="T292" s="196"/>
      <c r="AT292" s="197" t="s">
        <v>126</v>
      </c>
      <c r="AU292" s="197" t="s">
        <v>79</v>
      </c>
      <c r="AV292" s="13" t="s">
        <v>77</v>
      </c>
      <c r="AW292" s="13" t="s">
        <v>33</v>
      </c>
      <c r="AX292" s="13" t="s">
        <v>72</v>
      </c>
      <c r="AY292" s="197" t="s">
        <v>115</v>
      </c>
    </row>
    <row r="293" spans="2:51" s="14" customFormat="1" ht="11.25">
      <c r="B293" s="198"/>
      <c r="C293" s="199"/>
      <c r="D293" s="189" t="s">
        <v>126</v>
      </c>
      <c r="E293" s="200" t="s">
        <v>19</v>
      </c>
      <c r="F293" s="201" t="s">
        <v>189</v>
      </c>
      <c r="G293" s="199"/>
      <c r="H293" s="202">
        <v>12.953</v>
      </c>
      <c r="I293" s="203"/>
      <c r="J293" s="199"/>
      <c r="K293" s="199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126</v>
      </c>
      <c r="AU293" s="208" t="s">
        <v>79</v>
      </c>
      <c r="AV293" s="14" t="s">
        <v>79</v>
      </c>
      <c r="AW293" s="14" t="s">
        <v>33</v>
      </c>
      <c r="AX293" s="14" t="s">
        <v>77</v>
      </c>
      <c r="AY293" s="208" t="s">
        <v>115</v>
      </c>
    </row>
    <row r="294" spans="1:65" s="2" customFormat="1" ht="16.5" customHeight="1">
      <c r="A294" s="35"/>
      <c r="B294" s="36"/>
      <c r="C294" s="169" t="s">
        <v>547</v>
      </c>
      <c r="D294" s="169" t="s">
        <v>117</v>
      </c>
      <c r="E294" s="170" t="s">
        <v>548</v>
      </c>
      <c r="F294" s="171" t="s">
        <v>549</v>
      </c>
      <c r="G294" s="172" t="s">
        <v>185</v>
      </c>
      <c r="H294" s="173">
        <v>12.953</v>
      </c>
      <c r="I294" s="174"/>
      <c r="J294" s="175">
        <f>ROUND(I294*H294,2)</f>
        <v>0</v>
      </c>
      <c r="K294" s="171" t="s">
        <v>121</v>
      </c>
      <c r="L294" s="40"/>
      <c r="M294" s="176" t="s">
        <v>19</v>
      </c>
      <c r="N294" s="177" t="s">
        <v>43</v>
      </c>
      <c r="O294" s="65"/>
      <c r="P294" s="178">
        <f>O294*H294</f>
        <v>0</v>
      </c>
      <c r="Q294" s="178">
        <v>0.0015</v>
      </c>
      <c r="R294" s="178">
        <f>Q294*H294</f>
        <v>0.0194295</v>
      </c>
      <c r="S294" s="178">
        <v>0</v>
      </c>
      <c r="T294" s="17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0" t="s">
        <v>213</v>
      </c>
      <c r="AT294" s="180" t="s">
        <v>117</v>
      </c>
      <c r="AU294" s="180" t="s">
        <v>79</v>
      </c>
      <c r="AY294" s="18" t="s">
        <v>115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18" t="s">
        <v>77</v>
      </c>
      <c r="BK294" s="181">
        <f>ROUND(I294*H294,2)</f>
        <v>0</v>
      </c>
      <c r="BL294" s="18" t="s">
        <v>213</v>
      </c>
      <c r="BM294" s="180" t="s">
        <v>550</v>
      </c>
    </row>
    <row r="295" spans="1:47" s="2" customFormat="1" ht="11.25">
      <c r="A295" s="35"/>
      <c r="B295" s="36"/>
      <c r="C295" s="37"/>
      <c r="D295" s="182" t="s">
        <v>124</v>
      </c>
      <c r="E295" s="37"/>
      <c r="F295" s="183" t="s">
        <v>551</v>
      </c>
      <c r="G295" s="37"/>
      <c r="H295" s="37"/>
      <c r="I295" s="184"/>
      <c r="J295" s="37"/>
      <c r="K295" s="37"/>
      <c r="L295" s="40"/>
      <c r="M295" s="185"/>
      <c r="N295" s="186"/>
      <c r="O295" s="65"/>
      <c r="P295" s="65"/>
      <c r="Q295" s="65"/>
      <c r="R295" s="65"/>
      <c r="S295" s="65"/>
      <c r="T295" s="66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8" t="s">
        <v>124</v>
      </c>
      <c r="AU295" s="18" t="s">
        <v>79</v>
      </c>
    </row>
    <row r="296" spans="2:51" s="13" customFormat="1" ht="11.25">
      <c r="B296" s="187"/>
      <c r="C296" s="188"/>
      <c r="D296" s="189" t="s">
        <v>126</v>
      </c>
      <c r="E296" s="190" t="s">
        <v>19</v>
      </c>
      <c r="F296" s="191" t="s">
        <v>552</v>
      </c>
      <c r="G296" s="188"/>
      <c r="H296" s="190" t="s">
        <v>19</v>
      </c>
      <c r="I296" s="192"/>
      <c r="J296" s="188"/>
      <c r="K296" s="188"/>
      <c r="L296" s="193"/>
      <c r="M296" s="194"/>
      <c r="N296" s="195"/>
      <c r="O296" s="195"/>
      <c r="P296" s="195"/>
      <c r="Q296" s="195"/>
      <c r="R296" s="195"/>
      <c r="S296" s="195"/>
      <c r="T296" s="196"/>
      <c r="AT296" s="197" t="s">
        <v>126</v>
      </c>
      <c r="AU296" s="197" t="s">
        <v>79</v>
      </c>
      <c r="AV296" s="13" t="s">
        <v>77</v>
      </c>
      <c r="AW296" s="13" t="s">
        <v>33</v>
      </c>
      <c r="AX296" s="13" t="s">
        <v>72</v>
      </c>
      <c r="AY296" s="197" t="s">
        <v>115</v>
      </c>
    </row>
    <row r="297" spans="2:51" s="14" customFormat="1" ht="11.25">
      <c r="B297" s="198"/>
      <c r="C297" s="199"/>
      <c r="D297" s="189" t="s">
        <v>126</v>
      </c>
      <c r="E297" s="200" t="s">
        <v>19</v>
      </c>
      <c r="F297" s="201" t="s">
        <v>553</v>
      </c>
      <c r="G297" s="199"/>
      <c r="H297" s="202">
        <v>12.953</v>
      </c>
      <c r="I297" s="203"/>
      <c r="J297" s="199"/>
      <c r="K297" s="199"/>
      <c r="L297" s="204"/>
      <c r="M297" s="205"/>
      <c r="N297" s="206"/>
      <c r="O297" s="206"/>
      <c r="P297" s="206"/>
      <c r="Q297" s="206"/>
      <c r="R297" s="206"/>
      <c r="S297" s="206"/>
      <c r="T297" s="207"/>
      <c r="AT297" s="208" t="s">
        <v>126</v>
      </c>
      <c r="AU297" s="208" t="s">
        <v>79</v>
      </c>
      <c r="AV297" s="14" t="s">
        <v>79</v>
      </c>
      <c r="AW297" s="14" t="s">
        <v>33</v>
      </c>
      <c r="AX297" s="14" t="s">
        <v>77</v>
      </c>
      <c r="AY297" s="208" t="s">
        <v>115</v>
      </c>
    </row>
    <row r="298" spans="1:65" s="2" customFormat="1" ht="24.2" customHeight="1">
      <c r="A298" s="35"/>
      <c r="B298" s="36"/>
      <c r="C298" s="169" t="s">
        <v>554</v>
      </c>
      <c r="D298" s="169" t="s">
        <v>117</v>
      </c>
      <c r="E298" s="170" t="s">
        <v>555</v>
      </c>
      <c r="F298" s="171" t="s">
        <v>556</v>
      </c>
      <c r="G298" s="172" t="s">
        <v>368</v>
      </c>
      <c r="H298" s="230"/>
      <c r="I298" s="174"/>
      <c r="J298" s="175">
        <f>ROUND(I298*H298,2)</f>
        <v>0</v>
      </c>
      <c r="K298" s="171" t="s">
        <v>121</v>
      </c>
      <c r="L298" s="40"/>
      <c r="M298" s="176" t="s">
        <v>19</v>
      </c>
      <c r="N298" s="177" t="s">
        <v>43</v>
      </c>
      <c r="O298" s="65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213</v>
      </c>
      <c r="AT298" s="180" t="s">
        <v>117</v>
      </c>
      <c r="AU298" s="180" t="s">
        <v>79</v>
      </c>
      <c r="AY298" s="18" t="s">
        <v>115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18" t="s">
        <v>77</v>
      </c>
      <c r="BK298" s="181">
        <f>ROUND(I298*H298,2)</f>
        <v>0</v>
      </c>
      <c r="BL298" s="18" t="s">
        <v>213</v>
      </c>
      <c r="BM298" s="180" t="s">
        <v>557</v>
      </c>
    </row>
    <row r="299" spans="1:47" s="2" customFormat="1" ht="11.25">
      <c r="A299" s="35"/>
      <c r="B299" s="36"/>
      <c r="C299" s="37"/>
      <c r="D299" s="182" t="s">
        <v>124</v>
      </c>
      <c r="E299" s="37"/>
      <c r="F299" s="183" t="s">
        <v>558</v>
      </c>
      <c r="G299" s="37"/>
      <c r="H299" s="37"/>
      <c r="I299" s="184"/>
      <c r="J299" s="37"/>
      <c r="K299" s="37"/>
      <c r="L299" s="40"/>
      <c r="M299" s="185"/>
      <c r="N299" s="186"/>
      <c r="O299" s="65"/>
      <c r="P299" s="65"/>
      <c r="Q299" s="65"/>
      <c r="R299" s="65"/>
      <c r="S299" s="65"/>
      <c r="T299" s="66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8" t="s">
        <v>124</v>
      </c>
      <c r="AU299" s="18" t="s">
        <v>79</v>
      </c>
    </row>
    <row r="300" spans="2:63" s="12" customFormat="1" ht="25.9" customHeight="1">
      <c r="B300" s="153"/>
      <c r="C300" s="154"/>
      <c r="D300" s="155" t="s">
        <v>71</v>
      </c>
      <c r="E300" s="156" t="s">
        <v>559</v>
      </c>
      <c r="F300" s="156" t="s">
        <v>560</v>
      </c>
      <c r="G300" s="154"/>
      <c r="H300" s="154"/>
      <c r="I300" s="157"/>
      <c r="J300" s="158">
        <f>BK300</f>
        <v>0</v>
      </c>
      <c r="K300" s="154"/>
      <c r="L300" s="159"/>
      <c r="M300" s="160"/>
      <c r="N300" s="161"/>
      <c r="O300" s="161"/>
      <c r="P300" s="162">
        <f>P301</f>
        <v>0</v>
      </c>
      <c r="Q300" s="161"/>
      <c r="R300" s="162">
        <f>R301</f>
        <v>0</v>
      </c>
      <c r="S300" s="161"/>
      <c r="T300" s="163">
        <f>T301</f>
        <v>0</v>
      </c>
      <c r="AR300" s="164" t="s">
        <v>144</v>
      </c>
      <c r="AT300" s="165" t="s">
        <v>71</v>
      </c>
      <c r="AU300" s="165" t="s">
        <v>72</v>
      </c>
      <c r="AY300" s="164" t="s">
        <v>115</v>
      </c>
      <c r="BK300" s="166">
        <f>BK301</f>
        <v>0</v>
      </c>
    </row>
    <row r="301" spans="2:63" s="12" customFormat="1" ht="22.9" customHeight="1">
      <c r="B301" s="153"/>
      <c r="C301" s="154"/>
      <c r="D301" s="155" t="s">
        <v>71</v>
      </c>
      <c r="E301" s="167" t="s">
        <v>561</v>
      </c>
      <c r="F301" s="167" t="s">
        <v>562</v>
      </c>
      <c r="G301" s="154"/>
      <c r="H301" s="154"/>
      <c r="I301" s="157"/>
      <c r="J301" s="168">
        <f>BK301</f>
        <v>0</v>
      </c>
      <c r="K301" s="154"/>
      <c r="L301" s="159"/>
      <c r="M301" s="160"/>
      <c r="N301" s="161"/>
      <c r="O301" s="161"/>
      <c r="P301" s="162">
        <f>SUM(P302:P303)</f>
        <v>0</v>
      </c>
      <c r="Q301" s="161"/>
      <c r="R301" s="162">
        <f>SUM(R302:R303)</f>
        <v>0</v>
      </c>
      <c r="S301" s="161"/>
      <c r="T301" s="163">
        <f>SUM(T302:T303)</f>
        <v>0</v>
      </c>
      <c r="AR301" s="164" t="s">
        <v>144</v>
      </c>
      <c r="AT301" s="165" t="s">
        <v>71</v>
      </c>
      <c r="AU301" s="165" t="s">
        <v>77</v>
      </c>
      <c r="AY301" s="164" t="s">
        <v>115</v>
      </c>
      <c r="BK301" s="166">
        <f>SUM(BK302:BK303)</f>
        <v>0</v>
      </c>
    </row>
    <row r="302" spans="1:65" s="2" customFormat="1" ht="24.2" customHeight="1">
      <c r="A302" s="35"/>
      <c r="B302" s="36"/>
      <c r="C302" s="169" t="s">
        <v>563</v>
      </c>
      <c r="D302" s="169" t="s">
        <v>117</v>
      </c>
      <c r="E302" s="170" t="s">
        <v>564</v>
      </c>
      <c r="F302" s="171" t="s">
        <v>565</v>
      </c>
      <c r="G302" s="172" t="s">
        <v>566</v>
      </c>
      <c r="H302" s="173">
        <v>1</v>
      </c>
      <c r="I302" s="174"/>
      <c r="J302" s="175">
        <f>ROUND(I302*H302,2)</f>
        <v>0</v>
      </c>
      <c r="K302" s="171" t="s">
        <v>121</v>
      </c>
      <c r="L302" s="40"/>
      <c r="M302" s="176" t="s">
        <v>19</v>
      </c>
      <c r="N302" s="177" t="s">
        <v>43</v>
      </c>
      <c r="O302" s="65"/>
      <c r="P302" s="178">
        <f>O302*H302</f>
        <v>0</v>
      </c>
      <c r="Q302" s="178">
        <v>0</v>
      </c>
      <c r="R302" s="178">
        <f>Q302*H302</f>
        <v>0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567</v>
      </c>
      <c r="AT302" s="180" t="s">
        <v>117</v>
      </c>
      <c r="AU302" s="180" t="s">
        <v>79</v>
      </c>
      <c r="AY302" s="18" t="s">
        <v>115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18" t="s">
        <v>77</v>
      </c>
      <c r="BK302" s="181">
        <f>ROUND(I302*H302,2)</f>
        <v>0</v>
      </c>
      <c r="BL302" s="18" t="s">
        <v>567</v>
      </c>
      <c r="BM302" s="180" t="s">
        <v>568</v>
      </c>
    </row>
    <row r="303" spans="1:47" s="2" customFormat="1" ht="11.25">
      <c r="A303" s="35"/>
      <c r="B303" s="36"/>
      <c r="C303" s="37"/>
      <c r="D303" s="182" t="s">
        <v>124</v>
      </c>
      <c r="E303" s="37"/>
      <c r="F303" s="183" t="s">
        <v>569</v>
      </c>
      <c r="G303" s="37"/>
      <c r="H303" s="37"/>
      <c r="I303" s="184"/>
      <c r="J303" s="37"/>
      <c r="K303" s="37"/>
      <c r="L303" s="40"/>
      <c r="M303" s="231"/>
      <c r="N303" s="232"/>
      <c r="O303" s="233"/>
      <c r="P303" s="233"/>
      <c r="Q303" s="233"/>
      <c r="R303" s="233"/>
      <c r="S303" s="233"/>
      <c r="T303" s="234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8" t="s">
        <v>124</v>
      </c>
      <c r="AU303" s="18" t="s">
        <v>79</v>
      </c>
    </row>
    <row r="304" spans="1:31" s="2" customFormat="1" ht="6.95" customHeight="1">
      <c r="A304" s="35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0"/>
      <c r="M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</row>
  </sheetData>
  <sheetProtection algorithmName="SHA-512" hashValue="PVdlC4TMS/llWd+3+O0cAKhog73Zk3ZrGgmmQ91A9NrosHWxKFYtJCRYtQFvwCBHvvDb/wCHedVlaTRpZnzeSQ==" saltValue="orIlLIoKSx3D8UdYEV7vnuI7PojBMK51ZiVZH9f/qm04UT5En3jVuTz3fj35z8Nx0Cw3MqT2yRUaW+fL06Yt8Q==" spinCount="100000" sheet="1" objects="1" scenarios="1" formatColumns="0" formatRows="0" autoFilter="0"/>
  <autoFilter ref="C87:K303"/>
  <mergeCells count="6">
    <mergeCell ref="L2:V2"/>
    <mergeCell ref="E7:H7"/>
    <mergeCell ref="E16:H16"/>
    <mergeCell ref="E25:H25"/>
    <mergeCell ref="E46:H46"/>
    <mergeCell ref="E80:H80"/>
  </mergeCells>
  <hyperlinks>
    <hyperlink ref="F92" r:id="rId1" display="https://podminky.urs.cz/item/CS_URS_2022_01/139751101"/>
    <hyperlink ref="F96" r:id="rId2" display="https://podminky.urs.cz/item/CS_URS_2022_01/162211311"/>
    <hyperlink ref="F99" r:id="rId3" display="https://podminky.urs.cz/item/CS_URS_2022_01/162211319"/>
    <hyperlink ref="F102" r:id="rId4" display="https://podminky.urs.cz/item/CS_URS_2022_01/162751114"/>
    <hyperlink ref="F104" r:id="rId5" display="https://podminky.urs.cz/item/CS_URS_2022_01/171251201"/>
    <hyperlink ref="F106" r:id="rId6" display="https://podminky.urs.cz/item/CS_URS_2022_01/171201221"/>
    <hyperlink ref="F109" r:id="rId7" display="https://podminky.urs.cz/item/CS_URS_2022_01/175111101"/>
    <hyperlink ref="F114" r:id="rId8" display="https://podminky.urs.cz/item/CS_URS_2022_01/174111102"/>
    <hyperlink ref="F119" r:id="rId9" display="https://podminky.urs.cz/item/CS_URS_2022_01/451572111"/>
    <hyperlink ref="F123" r:id="rId10" display="https://podminky.urs.cz/item/CS_URS_2022_01/612135001"/>
    <hyperlink ref="F127" r:id="rId11" display="https://podminky.urs.cz/item/CS_URS_2022_01/631312141"/>
    <hyperlink ref="F131" r:id="rId12" display="https://podminky.urs.cz/item/CS_URS_2022_01/631311135"/>
    <hyperlink ref="F135" r:id="rId13" display="https://podminky.urs.cz/item/CS_URS_2022_01/631319013"/>
    <hyperlink ref="F137" r:id="rId14" display="https://podminky.urs.cz/item/CS_URS_2022_01/631319175"/>
    <hyperlink ref="F140" r:id="rId15" display="https://podminky.urs.cz/item/CS_URS_2022_01/631362021"/>
    <hyperlink ref="F149" r:id="rId16" display="https://podminky.urs.cz/item/CS_URS_2022_01/634112115"/>
    <hyperlink ref="F156" r:id="rId17" display="https://podminky.urs.cz/item/CS_URS_2022_01/965081213"/>
    <hyperlink ref="F159" r:id="rId18" display="https://podminky.urs.cz/item/CS_URS_2022_01/965081611"/>
    <hyperlink ref="F162" r:id="rId19" display="https://podminky.urs.cz/item/CS_URS_2022_01/977312113"/>
    <hyperlink ref="F167" r:id="rId20" display="https://podminky.urs.cz/item/CS_URS_2022_01/965042241"/>
    <hyperlink ref="F174" r:id="rId21" display="https://podminky.urs.cz/item/CS_URS_2022_01/965049112"/>
    <hyperlink ref="F177" r:id="rId22" display="https://podminky.urs.cz/item/CS_URS_2022_01/978059541"/>
    <hyperlink ref="F181" r:id="rId23" display="https://podminky.urs.cz/item/CS_URS_2022_01/952901111"/>
    <hyperlink ref="F184" r:id="rId24" display="https://podminky.urs.cz/item/CS_URS_2022_01/997013211"/>
    <hyperlink ref="F186" r:id="rId25" display="https://podminky.urs.cz/item/CS_URS_2022_01/997002611"/>
    <hyperlink ref="F188" r:id="rId26" display="https://podminky.urs.cz/item/CS_URS_2022_01/997013501"/>
    <hyperlink ref="F190" r:id="rId27" display="https://podminky.urs.cz/item/CS_URS_2022_01/997013509"/>
    <hyperlink ref="F193" r:id="rId28" display="https://podminky.urs.cz/item/CS_URS_2022_01/997013602"/>
    <hyperlink ref="F195" r:id="rId29" display="https://podminky.urs.cz/item/CS_URS_2022_01/997013607"/>
    <hyperlink ref="F197" r:id="rId30" display="https://podminky.urs.cz/item/CS_URS_2022_01/997013631"/>
    <hyperlink ref="F200" r:id="rId31" display="https://podminky.urs.cz/item/CS_URS_2022_01/998018001"/>
    <hyperlink ref="F205" r:id="rId32" display="https://podminky.urs.cz/item/CS_URS_2022_01/711111001"/>
    <hyperlink ref="F210" r:id="rId33" display="https://podminky.urs.cz/item/CS_URS_2022_01/711141559"/>
    <hyperlink ref="F214" r:id="rId34" display="https://podminky.urs.cz/item/CS_URS_2022_01/998711201"/>
    <hyperlink ref="F218" r:id="rId35" display="https://podminky.urs.cz/item/CS_URS_2022_01/721173401"/>
    <hyperlink ref="F220" r:id="rId36" display="https://podminky.urs.cz/item/CS_URS_2022_01/721173402"/>
    <hyperlink ref="F222" r:id="rId37" display="https://podminky.urs.cz/item/CS_URS_2022_01/721173403"/>
    <hyperlink ref="F226" r:id="rId38" display="https://podminky.urs.cz/item/CS_URS_2022_01/721290111"/>
    <hyperlink ref="F228" r:id="rId39" display="https://podminky.urs.cz/item/CS_URS_2022_01/721290112"/>
    <hyperlink ref="F230" r:id="rId40" display="https://podminky.urs.cz/item/CS_URS_2022_01/998721201"/>
    <hyperlink ref="F233" r:id="rId41" display="https://podminky.urs.cz/item/CS_URS_2022_01/766491851"/>
    <hyperlink ref="F235" r:id="rId42" display="https://podminky.urs.cz/item/CS_URS_2022_01/766491853"/>
    <hyperlink ref="F237" r:id="rId43" display="https://podminky.urs.cz/item/CS_URS_2022_01/766691914"/>
    <hyperlink ref="F244" r:id="rId44" display="https://podminky.urs.cz/item/CS_URS_2022_01/766660002"/>
    <hyperlink ref="F249" r:id="rId45" display="https://podminky.urs.cz/item/CS_URS_2022_01/766660729"/>
    <hyperlink ref="F252" r:id="rId46" display="https://podminky.urs.cz/item/CS_URS_2022_01/766695212"/>
    <hyperlink ref="F255" r:id="rId47" display="https://podminky.urs.cz/item/CS_URS_2022_01/766695232"/>
    <hyperlink ref="F258" r:id="rId48" display="https://podminky.urs.cz/item/CS_URS_2022_01/998766201"/>
    <hyperlink ref="F261" r:id="rId49" display="https://podminky.urs.cz/item/CS_URS_2022_01/771121011"/>
    <hyperlink ref="F263" r:id="rId50" display="https://podminky.urs.cz/item/CS_URS_2022_01/771591112"/>
    <hyperlink ref="F265" r:id="rId51" display="https://podminky.urs.cz/item/CS_URS_2022_01/771591241"/>
    <hyperlink ref="F267" r:id="rId52" display="https://podminky.urs.cz/item/CS_URS_2022_01/771591242"/>
    <hyperlink ref="F269" r:id="rId53" display="https://podminky.urs.cz/item/CS_URS_2022_01/771591264"/>
    <hyperlink ref="F271" r:id="rId54" display="https://podminky.urs.cz/item/CS_URS_2022_01/771574263"/>
    <hyperlink ref="F275" r:id="rId55" display="https://podminky.urs.cz/item/CS_URS_2022_01/771474112"/>
    <hyperlink ref="F281" r:id="rId56" display="https://podminky.urs.cz/item/CS_URS_2022_01/771591115"/>
    <hyperlink ref="F288" r:id="rId57" display="https://podminky.urs.cz/item/CS_URS_2022_01/998771201"/>
    <hyperlink ref="F291" r:id="rId58" display="https://podminky.urs.cz/item/CS_URS_2022_01/781121011"/>
    <hyperlink ref="F295" r:id="rId59" display="https://podminky.urs.cz/item/CS_URS_2022_01/781131112"/>
    <hyperlink ref="F299" r:id="rId60" display="https://podminky.urs.cz/item/CS_URS_2022_01/998781201"/>
    <hyperlink ref="F303" r:id="rId61" display="https://podminky.urs.cz/item/CS_URS_2022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3" t="s">
        <v>570</v>
      </c>
      <c r="D3" s="363"/>
      <c r="E3" s="363"/>
      <c r="F3" s="363"/>
      <c r="G3" s="363"/>
      <c r="H3" s="363"/>
      <c r="I3" s="363"/>
      <c r="J3" s="363"/>
      <c r="K3" s="240"/>
    </row>
    <row r="4" spans="2:11" s="1" customFormat="1" ht="25.5" customHeight="1">
      <c r="B4" s="241"/>
      <c r="C4" s="368" t="s">
        <v>571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572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573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574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575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576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577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578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579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580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76</v>
      </c>
      <c r="F18" s="367" t="s">
        <v>581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582</v>
      </c>
      <c r="F19" s="367" t="s">
        <v>583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584</v>
      </c>
      <c r="F20" s="367" t="s">
        <v>585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586</v>
      </c>
      <c r="F21" s="367" t="s">
        <v>587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588</v>
      </c>
      <c r="F22" s="367" t="s">
        <v>589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590</v>
      </c>
      <c r="F23" s="367" t="s">
        <v>591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592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593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594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595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596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597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598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599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600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101</v>
      </c>
      <c r="F36" s="244"/>
      <c r="G36" s="367" t="s">
        <v>601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602</v>
      </c>
      <c r="F37" s="244"/>
      <c r="G37" s="367" t="s">
        <v>603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53</v>
      </c>
      <c r="F38" s="244"/>
      <c r="G38" s="367" t="s">
        <v>604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54</v>
      </c>
      <c r="F39" s="244"/>
      <c r="G39" s="367" t="s">
        <v>605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102</v>
      </c>
      <c r="F40" s="244"/>
      <c r="G40" s="367" t="s">
        <v>606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103</v>
      </c>
      <c r="F41" s="244"/>
      <c r="G41" s="367" t="s">
        <v>607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608</v>
      </c>
      <c r="F42" s="244"/>
      <c r="G42" s="367" t="s">
        <v>609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610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611</v>
      </c>
      <c r="F44" s="244"/>
      <c r="G44" s="367" t="s">
        <v>612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105</v>
      </c>
      <c r="F45" s="244"/>
      <c r="G45" s="367" t="s">
        <v>613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614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615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616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617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618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8" t="s">
        <v>619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620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621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622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623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624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625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626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69" t="s">
        <v>627</v>
      </c>
      <c r="E62" s="369"/>
      <c r="F62" s="369"/>
      <c r="G62" s="369"/>
      <c r="H62" s="369"/>
      <c r="I62" s="369"/>
      <c r="J62" s="369"/>
      <c r="K62" s="242"/>
    </row>
    <row r="63" spans="2:11" s="1" customFormat="1" ht="15" customHeight="1">
      <c r="B63" s="241"/>
      <c r="C63" s="246"/>
      <c r="D63" s="367" t="s">
        <v>628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629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69" t="s">
        <v>630</v>
      </c>
      <c r="E66" s="369"/>
      <c r="F66" s="369"/>
      <c r="G66" s="369"/>
      <c r="H66" s="369"/>
      <c r="I66" s="369"/>
      <c r="J66" s="369"/>
      <c r="K66" s="242"/>
    </row>
    <row r="67" spans="2:11" s="1" customFormat="1" ht="15" customHeight="1">
      <c r="B67" s="241"/>
      <c r="C67" s="246"/>
      <c r="D67" s="367" t="s">
        <v>631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632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633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634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2" t="s">
        <v>635</v>
      </c>
      <c r="D75" s="362"/>
      <c r="E75" s="362"/>
      <c r="F75" s="362"/>
      <c r="G75" s="362"/>
      <c r="H75" s="362"/>
      <c r="I75" s="362"/>
      <c r="J75" s="362"/>
      <c r="K75" s="259"/>
    </row>
    <row r="76" spans="2:11" s="1" customFormat="1" ht="17.25" customHeight="1">
      <c r="B76" s="258"/>
      <c r="C76" s="260" t="s">
        <v>636</v>
      </c>
      <c r="D76" s="260"/>
      <c r="E76" s="260"/>
      <c r="F76" s="260" t="s">
        <v>637</v>
      </c>
      <c r="G76" s="261"/>
      <c r="H76" s="260" t="s">
        <v>54</v>
      </c>
      <c r="I76" s="260" t="s">
        <v>57</v>
      </c>
      <c r="J76" s="260" t="s">
        <v>638</v>
      </c>
      <c r="K76" s="259"/>
    </row>
    <row r="77" spans="2:11" s="1" customFormat="1" ht="17.25" customHeight="1">
      <c r="B77" s="258"/>
      <c r="C77" s="262" t="s">
        <v>639</v>
      </c>
      <c r="D77" s="262"/>
      <c r="E77" s="262"/>
      <c r="F77" s="263" t="s">
        <v>640</v>
      </c>
      <c r="G77" s="264"/>
      <c r="H77" s="262"/>
      <c r="I77" s="262"/>
      <c r="J77" s="262" t="s">
        <v>641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53</v>
      </c>
      <c r="D79" s="267"/>
      <c r="E79" s="267"/>
      <c r="F79" s="268" t="s">
        <v>642</v>
      </c>
      <c r="G79" s="269"/>
      <c r="H79" s="247" t="s">
        <v>643</v>
      </c>
      <c r="I79" s="247" t="s">
        <v>644</v>
      </c>
      <c r="J79" s="247">
        <v>20</v>
      </c>
      <c r="K79" s="259"/>
    </row>
    <row r="80" spans="2:11" s="1" customFormat="1" ht="15" customHeight="1">
      <c r="B80" s="258"/>
      <c r="C80" s="247" t="s">
        <v>645</v>
      </c>
      <c r="D80" s="247"/>
      <c r="E80" s="247"/>
      <c r="F80" s="268" t="s">
        <v>642</v>
      </c>
      <c r="G80" s="269"/>
      <c r="H80" s="247" t="s">
        <v>646</v>
      </c>
      <c r="I80" s="247" t="s">
        <v>644</v>
      </c>
      <c r="J80" s="247">
        <v>120</v>
      </c>
      <c r="K80" s="259"/>
    </row>
    <row r="81" spans="2:11" s="1" customFormat="1" ht="15" customHeight="1">
      <c r="B81" s="270"/>
      <c r="C81" s="247" t="s">
        <v>647</v>
      </c>
      <c r="D81" s="247"/>
      <c r="E81" s="247"/>
      <c r="F81" s="268" t="s">
        <v>648</v>
      </c>
      <c r="G81" s="269"/>
      <c r="H81" s="247" t="s">
        <v>649</v>
      </c>
      <c r="I81" s="247" t="s">
        <v>644</v>
      </c>
      <c r="J81" s="247">
        <v>50</v>
      </c>
      <c r="K81" s="259"/>
    </row>
    <row r="82" spans="2:11" s="1" customFormat="1" ht="15" customHeight="1">
      <c r="B82" s="270"/>
      <c r="C82" s="247" t="s">
        <v>650</v>
      </c>
      <c r="D82" s="247"/>
      <c r="E82" s="247"/>
      <c r="F82" s="268" t="s">
        <v>642</v>
      </c>
      <c r="G82" s="269"/>
      <c r="H82" s="247" t="s">
        <v>651</v>
      </c>
      <c r="I82" s="247" t="s">
        <v>652</v>
      </c>
      <c r="J82" s="247"/>
      <c r="K82" s="259"/>
    </row>
    <row r="83" spans="2:11" s="1" customFormat="1" ht="15" customHeight="1">
      <c r="B83" s="270"/>
      <c r="C83" s="271" t="s">
        <v>653</v>
      </c>
      <c r="D83" s="271"/>
      <c r="E83" s="271"/>
      <c r="F83" s="272" t="s">
        <v>648</v>
      </c>
      <c r="G83" s="271"/>
      <c r="H83" s="271" t="s">
        <v>654</v>
      </c>
      <c r="I83" s="271" t="s">
        <v>644</v>
      </c>
      <c r="J83" s="271">
        <v>15</v>
      </c>
      <c r="K83" s="259"/>
    </row>
    <row r="84" spans="2:11" s="1" customFormat="1" ht="15" customHeight="1">
      <c r="B84" s="270"/>
      <c r="C84" s="271" t="s">
        <v>655</v>
      </c>
      <c r="D84" s="271"/>
      <c r="E84" s="271"/>
      <c r="F84" s="272" t="s">
        <v>648</v>
      </c>
      <c r="G84" s="271"/>
      <c r="H84" s="271" t="s">
        <v>656</v>
      </c>
      <c r="I84" s="271" t="s">
        <v>644</v>
      </c>
      <c r="J84" s="271">
        <v>15</v>
      </c>
      <c r="K84" s="259"/>
    </row>
    <row r="85" spans="2:11" s="1" customFormat="1" ht="15" customHeight="1">
      <c r="B85" s="270"/>
      <c r="C85" s="271" t="s">
        <v>657</v>
      </c>
      <c r="D85" s="271"/>
      <c r="E85" s="271"/>
      <c r="F85" s="272" t="s">
        <v>648</v>
      </c>
      <c r="G85" s="271"/>
      <c r="H85" s="271" t="s">
        <v>658</v>
      </c>
      <c r="I85" s="271" t="s">
        <v>644</v>
      </c>
      <c r="J85" s="271">
        <v>20</v>
      </c>
      <c r="K85" s="259"/>
    </row>
    <row r="86" spans="2:11" s="1" customFormat="1" ht="15" customHeight="1">
      <c r="B86" s="270"/>
      <c r="C86" s="271" t="s">
        <v>659</v>
      </c>
      <c r="D86" s="271"/>
      <c r="E86" s="271"/>
      <c r="F86" s="272" t="s">
        <v>648</v>
      </c>
      <c r="G86" s="271"/>
      <c r="H86" s="271" t="s">
        <v>660</v>
      </c>
      <c r="I86" s="271" t="s">
        <v>644</v>
      </c>
      <c r="J86" s="271">
        <v>20</v>
      </c>
      <c r="K86" s="259"/>
    </row>
    <row r="87" spans="2:11" s="1" customFormat="1" ht="15" customHeight="1">
      <c r="B87" s="270"/>
      <c r="C87" s="247" t="s">
        <v>661</v>
      </c>
      <c r="D87" s="247"/>
      <c r="E87" s="247"/>
      <c r="F87" s="268" t="s">
        <v>648</v>
      </c>
      <c r="G87" s="269"/>
      <c r="H87" s="247" t="s">
        <v>662</v>
      </c>
      <c r="I87" s="247" t="s">
        <v>644</v>
      </c>
      <c r="J87" s="247">
        <v>50</v>
      </c>
      <c r="K87" s="259"/>
    </row>
    <row r="88" spans="2:11" s="1" customFormat="1" ht="15" customHeight="1">
      <c r="B88" s="270"/>
      <c r="C88" s="247" t="s">
        <v>663</v>
      </c>
      <c r="D88" s="247"/>
      <c r="E88" s="247"/>
      <c r="F88" s="268" t="s">
        <v>648</v>
      </c>
      <c r="G88" s="269"/>
      <c r="H88" s="247" t="s">
        <v>664</v>
      </c>
      <c r="I88" s="247" t="s">
        <v>644</v>
      </c>
      <c r="J88" s="247">
        <v>20</v>
      </c>
      <c r="K88" s="259"/>
    </row>
    <row r="89" spans="2:11" s="1" customFormat="1" ht="15" customHeight="1">
      <c r="B89" s="270"/>
      <c r="C89" s="247" t="s">
        <v>665</v>
      </c>
      <c r="D89" s="247"/>
      <c r="E89" s="247"/>
      <c r="F89" s="268" t="s">
        <v>648</v>
      </c>
      <c r="G89" s="269"/>
      <c r="H89" s="247" t="s">
        <v>666</v>
      </c>
      <c r="I89" s="247" t="s">
        <v>644</v>
      </c>
      <c r="J89" s="247">
        <v>20</v>
      </c>
      <c r="K89" s="259"/>
    </row>
    <row r="90" spans="2:11" s="1" customFormat="1" ht="15" customHeight="1">
      <c r="B90" s="270"/>
      <c r="C90" s="247" t="s">
        <v>667</v>
      </c>
      <c r="D90" s="247"/>
      <c r="E90" s="247"/>
      <c r="F90" s="268" t="s">
        <v>648</v>
      </c>
      <c r="G90" s="269"/>
      <c r="H90" s="247" t="s">
        <v>668</v>
      </c>
      <c r="I90" s="247" t="s">
        <v>644</v>
      </c>
      <c r="J90" s="247">
        <v>50</v>
      </c>
      <c r="K90" s="259"/>
    </row>
    <row r="91" spans="2:11" s="1" customFormat="1" ht="15" customHeight="1">
      <c r="B91" s="270"/>
      <c r="C91" s="247" t="s">
        <v>669</v>
      </c>
      <c r="D91" s="247"/>
      <c r="E91" s="247"/>
      <c r="F91" s="268" t="s">
        <v>648</v>
      </c>
      <c r="G91" s="269"/>
      <c r="H91" s="247" t="s">
        <v>669</v>
      </c>
      <c r="I91" s="247" t="s">
        <v>644</v>
      </c>
      <c r="J91" s="247">
        <v>50</v>
      </c>
      <c r="K91" s="259"/>
    </row>
    <row r="92" spans="2:11" s="1" customFormat="1" ht="15" customHeight="1">
      <c r="B92" s="270"/>
      <c r="C92" s="247" t="s">
        <v>670</v>
      </c>
      <c r="D92" s="247"/>
      <c r="E92" s="247"/>
      <c r="F92" s="268" t="s">
        <v>648</v>
      </c>
      <c r="G92" s="269"/>
      <c r="H92" s="247" t="s">
        <v>671</v>
      </c>
      <c r="I92" s="247" t="s">
        <v>644</v>
      </c>
      <c r="J92" s="247">
        <v>255</v>
      </c>
      <c r="K92" s="259"/>
    </row>
    <row r="93" spans="2:11" s="1" customFormat="1" ht="15" customHeight="1">
      <c r="B93" s="270"/>
      <c r="C93" s="247" t="s">
        <v>672</v>
      </c>
      <c r="D93" s="247"/>
      <c r="E93" s="247"/>
      <c r="F93" s="268" t="s">
        <v>642</v>
      </c>
      <c r="G93" s="269"/>
      <c r="H93" s="247" t="s">
        <v>673</v>
      </c>
      <c r="I93" s="247" t="s">
        <v>674</v>
      </c>
      <c r="J93" s="247"/>
      <c r="K93" s="259"/>
    </row>
    <row r="94" spans="2:11" s="1" customFormat="1" ht="15" customHeight="1">
      <c r="B94" s="270"/>
      <c r="C94" s="247" t="s">
        <v>675</v>
      </c>
      <c r="D94" s="247"/>
      <c r="E94" s="247"/>
      <c r="F94" s="268" t="s">
        <v>642</v>
      </c>
      <c r="G94" s="269"/>
      <c r="H94" s="247" t="s">
        <v>676</v>
      </c>
      <c r="I94" s="247" t="s">
        <v>677</v>
      </c>
      <c r="J94" s="247"/>
      <c r="K94" s="259"/>
    </row>
    <row r="95" spans="2:11" s="1" customFormat="1" ht="15" customHeight="1">
      <c r="B95" s="270"/>
      <c r="C95" s="247" t="s">
        <v>678</v>
      </c>
      <c r="D95" s="247"/>
      <c r="E95" s="247"/>
      <c r="F95" s="268" t="s">
        <v>642</v>
      </c>
      <c r="G95" s="269"/>
      <c r="H95" s="247" t="s">
        <v>678</v>
      </c>
      <c r="I95" s="247" t="s">
        <v>677</v>
      </c>
      <c r="J95" s="247"/>
      <c r="K95" s="259"/>
    </row>
    <row r="96" spans="2:11" s="1" customFormat="1" ht="15" customHeight="1">
      <c r="B96" s="270"/>
      <c r="C96" s="247" t="s">
        <v>38</v>
      </c>
      <c r="D96" s="247"/>
      <c r="E96" s="247"/>
      <c r="F96" s="268" t="s">
        <v>642</v>
      </c>
      <c r="G96" s="269"/>
      <c r="H96" s="247" t="s">
        <v>679</v>
      </c>
      <c r="I96" s="247" t="s">
        <v>677</v>
      </c>
      <c r="J96" s="247"/>
      <c r="K96" s="259"/>
    </row>
    <row r="97" spans="2:11" s="1" customFormat="1" ht="15" customHeight="1">
      <c r="B97" s="270"/>
      <c r="C97" s="247" t="s">
        <v>48</v>
      </c>
      <c r="D97" s="247"/>
      <c r="E97" s="247"/>
      <c r="F97" s="268" t="s">
        <v>642</v>
      </c>
      <c r="G97" s="269"/>
      <c r="H97" s="247" t="s">
        <v>680</v>
      </c>
      <c r="I97" s="247" t="s">
        <v>677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2" t="s">
        <v>681</v>
      </c>
      <c r="D102" s="362"/>
      <c r="E102" s="362"/>
      <c r="F102" s="362"/>
      <c r="G102" s="362"/>
      <c r="H102" s="362"/>
      <c r="I102" s="362"/>
      <c r="J102" s="362"/>
      <c r="K102" s="259"/>
    </row>
    <row r="103" spans="2:11" s="1" customFormat="1" ht="17.25" customHeight="1">
      <c r="B103" s="258"/>
      <c r="C103" s="260" t="s">
        <v>636</v>
      </c>
      <c r="D103" s="260"/>
      <c r="E103" s="260"/>
      <c r="F103" s="260" t="s">
        <v>637</v>
      </c>
      <c r="G103" s="261"/>
      <c r="H103" s="260" t="s">
        <v>54</v>
      </c>
      <c r="I103" s="260" t="s">
        <v>57</v>
      </c>
      <c r="J103" s="260" t="s">
        <v>638</v>
      </c>
      <c r="K103" s="259"/>
    </row>
    <row r="104" spans="2:11" s="1" customFormat="1" ht="17.25" customHeight="1">
      <c r="B104" s="258"/>
      <c r="C104" s="262" t="s">
        <v>639</v>
      </c>
      <c r="D104" s="262"/>
      <c r="E104" s="262"/>
      <c r="F104" s="263" t="s">
        <v>640</v>
      </c>
      <c r="G104" s="264"/>
      <c r="H104" s="262"/>
      <c r="I104" s="262"/>
      <c r="J104" s="262" t="s">
        <v>641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53</v>
      </c>
      <c r="D106" s="267"/>
      <c r="E106" s="267"/>
      <c r="F106" s="268" t="s">
        <v>642</v>
      </c>
      <c r="G106" s="247"/>
      <c r="H106" s="247" t="s">
        <v>682</v>
      </c>
      <c r="I106" s="247" t="s">
        <v>644</v>
      </c>
      <c r="J106" s="247">
        <v>20</v>
      </c>
      <c r="K106" s="259"/>
    </row>
    <row r="107" spans="2:11" s="1" customFormat="1" ht="15" customHeight="1">
      <c r="B107" s="258"/>
      <c r="C107" s="247" t="s">
        <v>645</v>
      </c>
      <c r="D107" s="247"/>
      <c r="E107" s="247"/>
      <c r="F107" s="268" t="s">
        <v>642</v>
      </c>
      <c r="G107" s="247"/>
      <c r="H107" s="247" t="s">
        <v>682</v>
      </c>
      <c r="I107" s="247" t="s">
        <v>644</v>
      </c>
      <c r="J107" s="247">
        <v>120</v>
      </c>
      <c r="K107" s="259"/>
    </row>
    <row r="108" spans="2:11" s="1" customFormat="1" ht="15" customHeight="1">
      <c r="B108" s="270"/>
      <c r="C108" s="247" t="s">
        <v>647</v>
      </c>
      <c r="D108" s="247"/>
      <c r="E108" s="247"/>
      <c r="F108" s="268" t="s">
        <v>648</v>
      </c>
      <c r="G108" s="247"/>
      <c r="H108" s="247" t="s">
        <v>682</v>
      </c>
      <c r="I108" s="247" t="s">
        <v>644</v>
      </c>
      <c r="J108" s="247">
        <v>50</v>
      </c>
      <c r="K108" s="259"/>
    </row>
    <row r="109" spans="2:11" s="1" customFormat="1" ht="15" customHeight="1">
      <c r="B109" s="270"/>
      <c r="C109" s="247" t="s">
        <v>650</v>
      </c>
      <c r="D109" s="247"/>
      <c r="E109" s="247"/>
      <c r="F109" s="268" t="s">
        <v>642</v>
      </c>
      <c r="G109" s="247"/>
      <c r="H109" s="247" t="s">
        <v>682</v>
      </c>
      <c r="I109" s="247" t="s">
        <v>652</v>
      </c>
      <c r="J109" s="247"/>
      <c r="K109" s="259"/>
    </row>
    <row r="110" spans="2:11" s="1" customFormat="1" ht="15" customHeight="1">
      <c r="B110" s="270"/>
      <c r="C110" s="247" t="s">
        <v>661</v>
      </c>
      <c r="D110" s="247"/>
      <c r="E110" s="247"/>
      <c r="F110" s="268" t="s">
        <v>648</v>
      </c>
      <c r="G110" s="247"/>
      <c r="H110" s="247" t="s">
        <v>682</v>
      </c>
      <c r="I110" s="247" t="s">
        <v>644</v>
      </c>
      <c r="J110" s="247">
        <v>50</v>
      </c>
      <c r="K110" s="259"/>
    </row>
    <row r="111" spans="2:11" s="1" customFormat="1" ht="15" customHeight="1">
      <c r="B111" s="270"/>
      <c r="C111" s="247" t="s">
        <v>669</v>
      </c>
      <c r="D111" s="247"/>
      <c r="E111" s="247"/>
      <c r="F111" s="268" t="s">
        <v>648</v>
      </c>
      <c r="G111" s="247"/>
      <c r="H111" s="247" t="s">
        <v>682</v>
      </c>
      <c r="I111" s="247" t="s">
        <v>644</v>
      </c>
      <c r="J111" s="247">
        <v>50</v>
      </c>
      <c r="K111" s="259"/>
    </row>
    <row r="112" spans="2:11" s="1" customFormat="1" ht="15" customHeight="1">
      <c r="B112" s="270"/>
      <c r="C112" s="247" t="s">
        <v>667</v>
      </c>
      <c r="D112" s="247"/>
      <c r="E112" s="247"/>
      <c r="F112" s="268" t="s">
        <v>648</v>
      </c>
      <c r="G112" s="247"/>
      <c r="H112" s="247" t="s">
        <v>682</v>
      </c>
      <c r="I112" s="247" t="s">
        <v>644</v>
      </c>
      <c r="J112" s="247">
        <v>50</v>
      </c>
      <c r="K112" s="259"/>
    </row>
    <row r="113" spans="2:11" s="1" customFormat="1" ht="15" customHeight="1">
      <c r="B113" s="270"/>
      <c r="C113" s="247" t="s">
        <v>53</v>
      </c>
      <c r="D113" s="247"/>
      <c r="E113" s="247"/>
      <c r="F113" s="268" t="s">
        <v>642</v>
      </c>
      <c r="G113" s="247"/>
      <c r="H113" s="247" t="s">
        <v>683</v>
      </c>
      <c r="I113" s="247" t="s">
        <v>644</v>
      </c>
      <c r="J113" s="247">
        <v>20</v>
      </c>
      <c r="K113" s="259"/>
    </row>
    <row r="114" spans="2:11" s="1" customFormat="1" ht="15" customHeight="1">
      <c r="B114" s="270"/>
      <c r="C114" s="247" t="s">
        <v>684</v>
      </c>
      <c r="D114" s="247"/>
      <c r="E114" s="247"/>
      <c r="F114" s="268" t="s">
        <v>642</v>
      </c>
      <c r="G114" s="247"/>
      <c r="H114" s="247" t="s">
        <v>685</v>
      </c>
      <c r="I114" s="247" t="s">
        <v>644</v>
      </c>
      <c r="J114" s="247">
        <v>120</v>
      </c>
      <c r="K114" s="259"/>
    </row>
    <row r="115" spans="2:11" s="1" customFormat="1" ht="15" customHeight="1">
      <c r="B115" s="270"/>
      <c r="C115" s="247" t="s">
        <v>38</v>
      </c>
      <c r="D115" s="247"/>
      <c r="E115" s="247"/>
      <c r="F115" s="268" t="s">
        <v>642</v>
      </c>
      <c r="G115" s="247"/>
      <c r="H115" s="247" t="s">
        <v>686</v>
      </c>
      <c r="I115" s="247" t="s">
        <v>677</v>
      </c>
      <c r="J115" s="247"/>
      <c r="K115" s="259"/>
    </row>
    <row r="116" spans="2:11" s="1" customFormat="1" ht="15" customHeight="1">
      <c r="B116" s="270"/>
      <c r="C116" s="247" t="s">
        <v>48</v>
      </c>
      <c r="D116" s="247"/>
      <c r="E116" s="247"/>
      <c r="F116" s="268" t="s">
        <v>642</v>
      </c>
      <c r="G116" s="247"/>
      <c r="H116" s="247" t="s">
        <v>687</v>
      </c>
      <c r="I116" s="247" t="s">
        <v>677</v>
      </c>
      <c r="J116" s="247"/>
      <c r="K116" s="259"/>
    </row>
    <row r="117" spans="2:11" s="1" customFormat="1" ht="15" customHeight="1">
      <c r="B117" s="270"/>
      <c r="C117" s="247" t="s">
        <v>57</v>
      </c>
      <c r="D117" s="247"/>
      <c r="E117" s="247"/>
      <c r="F117" s="268" t="s">
        <v>642</v>
      </c>
      <c r="G117" s="247"/>
      <c r="H117" s="247" t="s">
        <v>688</v>
      </c>
      <c r="I117" s="247" t="s">
        <v>689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3" t="s">
        <v>690</v>
      </c>
      <c r="D122" s="363"/>
      <c r="E122" s="363"/>
      <c r="F122" s="363"/>
      <c r="G122" s="363"/>
      <c r="H122" s="363"/>
      <c r="I122" s="363"/>
      <c r="J122" s="363"/>
      <c r="K122" s="287"/>
    </row>
    <row r="123" spans="2:11" s="1" customFormat="1" ht="17.25" customHeight="1">
      <c r="B123" s="288"/>
      <c r="C123" s="260" t="s">
        <v>636</v>
      </c>
      <c r="D123" s="260"/>
      <c r="E123" s="260"/>
      <c r="F123" s="260" t="s">
        <v>637</v>
      </c>
      <c r="G123" s="261"/>
      <c r="H123" s="260" t="s">
        <v>54</v>
      </c>
      <c r="I123" s="260" t="s">
        <v>57</v>
      </c>
      <c r="J123" s="260" t="s">
        <v>638</v>
      </c>
      <c r="K123" s="289"/>
    </row>
    <row r="124" spans="2:11" s="1" customFormat="1" ht="17.25" customHeight="1">
      <c r="B124" s="288"/>
      <c r="C124" s="262" t="s">
        <v>639</v>
      </c>
      <c r="D124" s="262"/>
      <c r="E124" s="262"/>
      <c r="F124" s="263" t="s">
        <v>640</v>
      </c>
      <c r="G124" s="264"/>
      <c r="H124" s="262"/>
      <c r="I124" s="262"/>
      <c r="J124" s="262" t="s">
        <v>641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645</v>
      </c>
      <c r="D126" s="267"/>
      <c r="E126" s="267"/>
      <c r="F126" s="268" t="s">
        <v>642</v>
      </c>
      <c r="G126" s="247"/>
      <c r="H126" s="247" t="s">
        <v>682</v>
      </c>
      <c r="I126" s="247" t="s">
        <v>644</v>
      </c>
      <c r="J126" s="247">
        <v>120</v>
      </c>
      <c r="K126" s="293"/>
    </row>
    <row r="127" spans="2:11" s="1" customFormat="1" ht="15" customHeight="1">
      <c r="B127" s="290"/>
      <c r="C127" s="247" t="s">
        <v>691</v>
      </c>
      <c r="D127" s="247"/>
      <c r="E127" s="247"/>
      <c r="F127" s="268" t="s">
        <v>642</v>
      </c>
      <c r="G127" s="247"/>
      <c r="H127" s="247" t="s">
        <v>692</v>
      </c>
      <c r="I127" s="247" t="s">
        <v>644</v>
      </c>
      <c r="J127" s="247" t="s">
        <v>693</v>
      </c>
      <c r="K127" s="293"/>
    </row>
    <row r="128" spans="2:11" s="1" customFormat="1" ht="15" customHeight="1">
      <c r="B128" s="290"/>
      <c r="C128" s="247" t="s">
        <v>590</v>
      </c>
      <c r="D128" s="247"/>
      <c r="E128" s="247"/>
      <c r="F128" s="268" t="s">
        <v>642</v>
      </c>
      <c r="G128" s="247"/>
      <c r="H128" s="247" t="s">
        <v>694</v>
      </c>
      <c r="I128" s="247" t="s">
        <v>644</v>
      </c>
      <c r="J128" s="247" t="s">
        <v>693</v>
      </c>
      <c r="K128" s="293"/>
    </row>
    <row r="129" spans="2:11" s="1" customFormat="1" ht="15" customHeight="1">
      <c r="B129" s="290"/>
      <c r="C129" s="247" t="s">
        <v>653</v>
      </c>
      <c r="D129" s="247"/>
      <c r="E129" s="247"/>
      <c r="F129" s="268" t="s">
        <v>648</v>
      </c>
      <c r="G129" s="247"/>
      <c r="H129" s="247" t="s">
        <v>654</v>
      </c>
      <c r="I129" s="247" t="s">
        <v>644</v>
      </c>
      <c r="J129" s="247">
        <v>15</v>
      </c>
      <c r="K129" s="293"/>
    </row>
    <row r="130" spans="2:11" s="1" customFormat="1" ht="15" customHeight="1">
      <c r="B130" s="290"/>
      <c r="C130" s="271" t="s">
        <v>655</v>
      </c>
      <c r="D130" s="271"/>
      <c r="E130" s="271"/>
      <c r="F130" s="272" t="s">
        <v>648</v>
      </c>
      <c r="G130" s="271"/>
      <c r="H130" s="271" t="s">
        <v>656</v>
      </c>
      <c r="I130" s="271" t="s">
        <v>644</v>
      </c>
      <c r="J130" s="271">
        <v>15</v>
      </c>
      <c r="K130" s="293"/>
    </row>
    <row r="131" spans="2:11" s="1" customFormat="1" ht="15" customHeight="1">
      <c r="B131" s="290"/>
      <c r="C131" s="271" t="s">
        <v>657</v>
      </c>
      <c r="D131" s="271"/>
      <c r="E131" s="271"/>
      <c r="F131" s="272" t="s">
        <v>648</v>
      </c>
      <c r="G131" s="271"/>
      <c r="H131" s="271" t="s">
        <v>658</v>
      </c>
      <c r="I131" s="271" t="s">
        <v>644</v>
      </c>
      <c r="J131" s="271">
        <v>20</v>
      </c>
      <c r="K131" s="293"/>
    </row>
    <row r="132" spans="2:11" s="1" customFormat="1" ht="15" customHeight="1">
      <c r="B132" s="290"/>
      <c r="C132" s="271" t="s">
        <v>659</v>
      </c>
      <c r="D132" s="271"/>
      <c r="E132" s="271"/>
      <c r="F132" s="272" t="s">
        <v>648</v>
      </c>
      <c r="G132" s="271"/>
      <c r="H132" s="271" t="s">
        <v>660</v>
      </c>
      <c r="I132" s="271" t="s">
        <v>644</v>
      </c>
      <c r="J132" s="271">
        <v>20</v>
      </c>
      <c r="K132" s="293"/>
    </row>
    <row r="133" spans="2:11" s="1" customFormat="1" ht="15" customHeight="1">
      <c r="B133" s="290"/>
      <c r="C133" s="247" t="s">
        <v>647</v>
      </c>
      <c r="D133" s="247"/>
      <c r="E133" s="247"/>
      <c r="F133" s="268" t="s">
        <v>648</v>
      </c>
      <c r="G133" s="247"/>
      <c r="H133" s="247" t="s">
        <v>682</v>
      </c>
      <c r="I133" s="247" t="s">
        <v>644</v>
      </c>
      <c r="J133" s="247">
        <v>50</v>
      </c>
      <c r="K133" s="293"/>
    </row>
    <row r="134" spans="2:11" s="1" customFormat="1" ht="15" customHeight="1">
      <c r="B134" s="290"/>
      <c r="C134" s="247" t="s">
        <v>661</v>
      </c>
      <c r="D134" s="247"/>
      <c r="E134" s="247"/>
      <c r="F134" s="268" t="s">
        <v>648</v>
      </c>
      <c r="G134" s="247"/>
      <c r="H134" s="247" t="s">
        <v>682</v>
      </c>
      <c r="I134" s="247" t="s">
        <v>644</v>
      </c>
      <c r="J134" s="247">
        <v>50</v>
      </c>
      <c r="K134" s="293"/>
    </row>
    <row r="135" spans="2:11" s="1" customFormat="1" ht="15" customHeight="1">
      <c r="B135" s="290"/>
      <c r="C135" s="247" t="s">
        <v>667</v>
      </c>
      <c r="D135" s="247"/>
      <c r="E135" s="247"/>
      <c r="F135" s="268" t="s">
        <v>648</v>
      </c>
      <c r="G135" s="247"/>
      <c r="H135" s="247" t="s">
        <v>682</v>
      </c>
      <c r="I135" s="247" t="s">
        <v>644</v>
      </c>
      <c r="J135" s="247">
        <v>50</v>
      </c>
      <c r="K135" s="293"/>
    </row>
    <row r="136" spans="2:11" s="1" customFormat="1" ht="15" customHeight="1">
      <c r="B136" s="290"/>
      <c r="C136" s="247" t="s">
        <v>669</v>
      </c>
      <c r="D136" s="247"/>
      <c r="E136" s="247"/>
      <c r="F136" s="268" t="s">
        <v>648</v>
      </c>
      <c r="G136" s="247"/>
      <c r="H136" s="247" t="s">
        <v>682</v>
      </c>
      <c r="I136" s="247" t="s">
        <v>644</v>
      </c>
      <c r="J136" s="247">
        <v>50</v>
      </c>
      <c r="K136" s="293"/>
    </row>
    <row r="137" spans="2:11" s="1" customFormat="1" ht="15" customHeight="1">
      <c r="B137" s="290"/>
      <c r="C137" s="247" t="s">
        <v>670</v>
      </c>
      <c r="D137" s="247"/>
      <c r="E137" s="247"/>
      <c r="F137" s="268" t="s">
        <v>648</v>
      </c>
      <c r="G137" s="247"/>
      <c r="H137" s="247" t="s">
        <v>695</v>
      </c>
      <c r="I137" s="247" t="s">
        <v>644</v>
      </c>
      <c r="J137" s="247">
        <v>255</v>
      </c>
      <c r="K137" s="293"/>
    </row>
    <row r="138" spans="2:11" s="1" customFormat="1" ht="15" customHeight="1">
      <c r="B138" s="290"/>
      <c r="C138" s="247" t="s">
        <v>672</v>
      </c>
      <c r="D138" s="247"/>
      <c r="E138" s="247"/>
      <c r="F138" s="268" t="s">
        <v>642</v>
      </c>
      <c r="G138" s="247"/>
      <c r="H138" s="247" t="s">
        <v>696</v>
      </c>
      <c r="I138" s="247" t="s">
        <v>674</v>
      </c>
      <c r="J138" s="247"/>
      <c r="K138" s="293"/>
    </row>
    <row r="139" spans="2:11" s="1" customFormat="1" ht="15" customHeight="1">
      <c r="B139" s="290"/>
      <c r="C139" s="247" t="s">
        <v>675</v>
      </c>
      <c r="D139" s="247"/>
      <c r="E139" s="247"/>
      <c r="F139" s="268" t="s">
        <v>642</v>
      </c>
      <c r="G139" s="247"/>
      <c r="H139" s="247" t="s">
        <v>697</v>
      </c>
      <c r="I139" s="247" t="s">
        <v>677</v>
      </c>
      <c r="J139" s="247"/>
      <c r="K139" s="293"/>
    </row>
    <row r="140" spans="2:11" s="1" customFormat="1" ht="15" customHeight="1">
      <c r="B140" s="290"/>
      <c r="C140" s="247" t="s">
        <v>678</v>
      </c>
      <c r="D140" s="247"/>
      <c r="E140" s="247"/>
      <c r="F140" s="268" t="s">
        <v>642</v>
      </c>
      <c r="G140" s="247"/>
      <c r="H140" s="247" t="s">
        <v>678</v>
      </c>
      <c r="I140" s="247" t="s">
        <v>677</v>
      </c>
      <c r="J140" s="247"/>
      <c r="K140" s="293"/>
    </row>
    <row r="141" spans="2:11" s="1" customFormat="1" ht="15" customHeight="1">
      <c r="B141" s="290"/>
      <c r="C141" s="247" t="s">
        <v>38</v>
      </c>
      <c r="D141" s="247"/>
      <c r="E141" s="247"/>
      <c r="F141" s="268" t="s">
        <v>642</v>
      </c>
      <c r="G141" s="247"/>
      <c r="H141" s="247" t="s">
        <v>698</v>
      </c>
      <c r="I141" s="247" t="s">
        <v>677</v>
      </c>
      <c r="J141" s="247"/>
      <c r="K141" s="293"/>
    </row>
    <row r="142" spans="2:11" s="1" customFormat="1" ht="15" customHeight="1">
      <c r="B142" s="290"/>
      <c r="C142" s="247" t="s">
        <v>699</v>
      </c>
      <c r="D142" s="247"/>
      <c r="E142" s="247"/>
      <c r="F142" s="268" t="s">
        <v>642</v>
      </c>
      <c r="G142" s="247"/>
      <c r="H142" s="247" t="s">
        <v>700</v>
      </c>
      <c r="I142" s="247" t="s">
        <v>677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2" t="s">
        <v>701</v>
      </c>
      <c r="D147" s="362"/>
      <c r="E147" s="362"/>
      <c r="F147" s="362"/>
      <c r="G147" s="362"/>
      <c r="H147" s="362"/>
      <c r="I147" s="362"/>
      <c r="J147" s="362"/>
      <c r="K147" s="259"/>
    </row>
    <row r="148" spans="2:11" s="1" customFormat="1" ht="17.25" customHeight="1">
      <c r="B148" s="258"/>
      <c r="C148" s="260" t="s">
        <v>636</v>
      </c>
      <c r="D148" s="260"/>
      <c r="E148" s="260"/>
      <c r="F148" s="260" t="s">
        <v>637</v>
      </c>
      <c r="G148" s="261"/>
      <c r="H148" s="260" t="s">
        <v>54</v>
      </c>
      <c r="I148" s="260" t="s">
        <v>57</v>
      </c>
      <c r="J148" s="260" t="s">
        <v>638</v>
      </c>
      <c r="K148" s="259"/>
    </row>
    <row r="149" spans="2:11" s="1" customFormat="1" ht="17.25" customHeight="1">
      <c r="B149" s="258"/>
      <c r="C149" s="262" t="s">
        <v>639</v>
      </c>
      <c r="D149" s="262"/>
      <c r="E149" s="262"/>
      <c r="F149" s="263" t="s">
        <v>640</v>
      </c>
      <c r="G149" s="264"/>
      <c r="H149" s="262"/>
      <c r="I149" s="262"/>
      <c r="J149" s="262" t="s">
        <v>641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645</v>
      </c>
      <c r="D151" s="247"/>
      <c r="E151" s="247"/>
      <c r="F151" s="298" t="s">
        <v>642</v>
      </c>
      <c r="G151" s="247"/>
      <c r="H151" s="297" t="s">
        <v>682</v>
      </c>
      <c r="I151" s="297" t="s">
        <v>644</v>
      </c>
      <c r="J151" s="297">
        <v>120</v>
      </c>
      <c r="K151" s="293"/>
    </row>
    <row r="152" spans="2:11" s="1" customFormat="1" ht="15" customHeight="1">
      <c r="B152" s="270"/>
      <c r="C152" s="297" t="s">
        <v>691</v>
      </c>
      <c r="D152" s="247"/>
      <c r="E152" s="247"/>
      <c r="F152" s="298" t="s">
        <v>642</v>
      </c>
      <c r="G152" s="247"/>
      <c r="H152" s="297" t="s">
        <v>702</v>
      </c>
      <c r="I152" s="297" t="s">
        <v>644</v>
      </c>
      <c r="J152" s="297" t="s">
        <v>693</v>
      </c>
      <c r="K152" s="293"/>
    </row>
    <row r="153" spans="2:11" s="1" customFormat="1" ht="15" customHeight="1">
      <c r="B153" s="270"/>
      <c r="C153" s="297" t="s">
        <v>590</v>
      </c>
      <c r="D153" s="247"/>
      <c r="E153" s="247"/>
      <c r="F153" s="298" t="s">
        <v>642</v>
      </c>
      <c r="G153" s="247"/>
      <c r="H153" s="297" t="s">
        <v>703</v>
      </c>
      <c r="I153" s="297" t="s">
        <v>644</v>
      </c>
      <c r="J153" s="297" t="s">
        <v>693</v>
      </c>
      <c r="K153" s="293"/>
    </row>
    <row r="154" spans="2:11" s="1" customFormat="1" ht="15" customHeight="1">
      <c r="B154" s="270"/>
      <c r="C154" s="297" t="s">
        <v>647</v>
      </c>
      <c r="D154" s="247"/>
      <c r="E154" s="247"/>
      <c r="F154" s="298" t="s">
        <v>648</v>
      </c>
      <c r="G154" s="247"/>
      <c r="H154" s="297" t="s">
        <v>682</v>
      </c>
      <c r="I154" s="297" t="s">
        <v>644</v>
      </c>
      <c r="J154" s="297">
        <v>50</v>
      </c>
      <c r="K154" s="293"/>
    </row>
    <row r="155" spans="2:11" s="1" customFormat="1" ht="15" customHeight="1">
      <c r="B155" s="270"/>
      <c r="C155" s="297" t="s">
        <v>650</v>
      </c>
      <c r="D155" s="247"/>
      <c r="E155" s="247"/>
      <c r="F155" s="298" t="s">
        <v>642</v>
      </c>
      <c r="G155" s="247"/>
      <c r="H155" s="297" t="s">
        <v>682</v>
      </c>
      <c r="I155" s="297" t="s">
        <v>652</v>
      </c>
      <c r="J155" s="297"/>
      <c r="K155" s="293"/>
    </row>
    <row r="156" spans="2:11" s="1" customFormat="1" ht="15" customHeight="1">
      <c r="B156" s="270"/>
      <c r="C156" s="297" t="s">
        <v>661</v>
      </c>
      <c r="D156" s="247"/>
      <c r="E156" s="247"/>
      <c r="F156" s="298" t="s">
        <v>648</v>
      </c>
      <c r="G156" s="247"/>
      <c r="H156" s="297" t="s">
        <v>682</v>
      </c>
      <c r="I156" s="297" t="s">
        <v>644</v>
      </c>
      <c r="J156" s="297">
        <v>50</v>
      </c>
      <c r="K156" s="293"/>
    </row>
    <row r="157" spans="2:11" s="1" customFormat="1" ht="15" customHeight="1">
      <c r="B157" s="270"/>
      <c r="C157" s="297" t="s">
        <v>669</v>
      </c>
      <c r="D157" s="247"/>
      <c r="E157" s="247"/>
      <c r="F157" s="298" t="s">
        <v>648</v>
      </c>
      <c r="G157" s="247"/>
      <c r="H157" s="297" t="s">
        <v>682</v>
      </c>
      <c r="I157" s="297" t="s">
        <v>644</v>
      </c>
      <c r="J157" s="297">
        <v>50</v>
      </c>
      <c r="K157" s="293"/>
    </row>
    <row r="158" spans="2:11" s="1" customFormat="1" ht="15" customHeight="1">
      <c r="B158" s="270"/>
      <c r="C158" s="297" t="s">
        <v>667</v>
      </c>
      <c r="D158" s="247"/>
      <c r="E158" s="247"/>
      <c r="F158" s="298" t="s">
        <v>648</v>
      </c>
      <c r="G158" s="247"/>
      <c r="H158" s="297" t="s">
        <v>682</v>
      </c>
      <c r="I158" s="297" t="s">
        <v>644</v>
      </c>
      <c r="J158" s="297">
        <v>50</v>
      </c>
      <c r="K158" s="293"/>
    </row>
    <row r="159" spans="2:11" s="1" customFormat="1" ht="15" customHeight="1">
      <c r="B159" s="270"/>
      <c r="C159" s="297" t="s">
        <v>82</v>
      </c>
      <c r="D159" s="247"/>
      <c r="E159" s="247"/>
      <c r="F159" s="298" t="s">
        <v>642</v>
      </c>
      <c r="G159" s="247"/>
      <c r="H159" s="297" t="s">
        <v>704</v>
      </c>
      <c r="I159" s="297" t="s">
        <v>644</v>
      </c>
      <c r="J159" s="297" t="s">
        <v>705</v>
      </c>
      <c r="K159" s="293"/>
    </row>
    <row r="160" spans="2:11" s="1" customFormat="1" ht="15" customHeight="1">
      <c r="B160" s="270"/>
      <c r="C160" s="297" t="s">
        <v>706</v>
      </c>
      <c r="D160" s="247"/>
      <c r="E160" s="247"/>
      <c r="F160" s="298" t="s">
        <v>642</v>
      </c>
      <c r="G160" s="247"/>
      <c r="H160" s="297" t="s">
        <v>707</v>
      </c>
      <c r="I160" s="297" t="s">
        <v>677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3" t="s">
        <v>708</v>
      </c>
      <c r="D165" s="363"/>
      <c r="E165" s="363"/>
      <c r="F165" s="363"/>
      <c r="G165" s="363"/>
      <c r="H165" s="363"/>
      <c r="I165" s="363"/>
      <c r="J165" s="363"/>
      <c r="K165" s="240"/>
    </row>
    <row r="166" spans="2:11" s="1" customFormat="1" ht="17.25" customHeight="1">
      <c r="B166" s="239"/>
      <c r="C166" s="260" t="s">
        <v>636</v>
      </c>
      <c r="D166" s="260"/>
      <c r="E166" s="260"/>
      <c r="F166" s="260" t="s">
        <v>637</v>
      </c>
      <c r="G166" s="302"/>
      <c r="H166" s="303" t="s">
        <v>54</v>
      </c>
      <c r="I166" s="303" t="s">
        <v>57</v>
      </c>
      <c r="J166" s="260" t="s">
        <v>638</v>
      </c>
      <c r="K166" s="240"/>
    </row>
    <row r="167" spans="2:11" s="1" customFormat="1" ht="17.25" customHeight="1">
      <c r="B167" s="241"/>
      <c r="C167" s="262" t="s">
        <v>639</v>
      </c>
      <c r="D167" s="262"/>
      <c r="E167" s="262"/>
      <c r="F167" s="263" t="s">
        <v>640</v>
      </c>
      <c r="G167" s="304"/>
      <c r="H167" s="305"/>
      <c r="I167" s="305"/>
      <c r="J167" s="262" t="s">
        <v>641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645</v>
      </c>
      <c r="D169" s="247"/>
      <c r="E169" s="247"/>
      <c r="F169" s="268" t="s">
        <v>642</v>
      </c>
      <c r="G169" s="247"/>
      <c r="H169" s="247" t="s">
        <v>682</v>
      </c>
      <c r="I169" s="247" t="s">
        <v>644</v>
      </c>
      <c r="J169" s="247">
        <v>120</v>
      </c>
      <c r="K169" s="293"/>
    </row>
    <row r="170" spans="2:11" s="1" customFormat="1" ht="15" customHeight="1">
      <c r="B170" s="270"/>
      <c r="C170" s="247" t="s">
        <v>691</v>
      </c>
      <c r="D170" s="247"/>
      <c r="E170" s="247"/>
      <c r="F170" s="268" t="s">
        <v>642</v>
      </c>
      <c r="G170" s="247"/>
      <c r="H170" s="247" t="s">
        <v>692</v>
      </c>
      <c r="I170" s="247" t="s">
        <v>644</v>
      </c>
      <c r="J170" s="247" t="s">
        <v>693</v>
      </c>
      <c r="K170" s="293"/>
    </row>
    <row r="171" spans="2:11" s="1" customFormat="1" ht="15" customHeight="1">
      <c r="B171" s="270"/>
      <c r="C171" s="247" t="s">
        <v>590</v>
      </c>
      <c r="D171" s="247"/>
      <c r="E171" s="247"/>
      <c r="F171" s="268" t="s">
        <v>642</v>
      </c>
      <c r="G171" s="247"/>
      <c r="H171" s="247" t="s">
        <v>709</v>
      </c>
      <c r="I171" s="247" t="s">
        <v>644</v>
      </c>
      <c r="J171" s="247" t="s">
        <v>693</v>
      </c>
      <c r="K171" s="293"/>
    </row>
    <row r="172" spans="2:11" s="1" customFormat="1" ht="15" customHeight="1">
      <c r="B172" s="270"/>
      <c r="C172" s="247" t="s">
        <v>647</v>
      </c>
      <c r="D172" s="247"/>
      <c r="E172" s="247"/>
      <c r="F172" s="268" t="s">
        <v>648</v>
      </c>
      <c r="G172" s="247"/>
      <c r="H172" s="247" t="s">
        <v>709</v>
      </c>
      <c r="I172" s="247" t="s">
        <v>644</v>
      </c>
      <c r="J172" s="247">
        <v>50</v>
      </c>
      <c r="K172" s="293"/>
    </row>
    <row r="173" spans="2:11" s="1" customFormat="1" ht="15" customHeight="1">
      <c r="B173" s="270"/>
      <c r="C173" s="247" t="s">
        <v>650</v>
      </c>
      <c r="D173" s="247"/>
      <c r="E173" s="247"/>
      <c r="F173" s="268" t="s">
        <v>642</v>
      </c>
      <c r="G173" s="247"/>
      <c r="H173" s="247" t="s">
        <v>709</v>
      </c>
      <c r="I173" s="247" t="s">
        <v>652</v>
      </c>
      <c r="J173" s="247"/>
      <c r="K173" s="293"/>
    </row>
    <row r="174" spans="2:11" s="1" customFormat="1" ht="15" customHeight="1">
      <c r="B174" s="270"/>
      <c r="C174" s="247" t="s">
        <v>661</v>
      </c>
      <c r="D174" s="247"/>
      <c r="E174" s="247"/>
      <c r="F174" s="268" t="s">
        <v>648</v>
      </c>
      <c r="G174" s="247"/>
      <c r="H174" s="247" t="s">
        <v>709</v>
      </c>
      <c r="I174" s="247" t="s">
        <v>644</v>
      </c>
      <c r="J174" s="247">
        <v>50</v>
      </c>
      <c r="K174" s="293"/>
    </row>
    <row r="175" spans="2:11" s="1" customFormat="1" ht="15" customHeight="1">
      <c r="B175" s="270"/>
      <c r="C175" s="247" t="s">
        <v>669</v>
      </c>
      <c r="D175" s="247"/>
      <c r="E175" s="247"/>
      <c r="F175" s="268" t="s">
        <v>648</v>
      </c>
      <c r="G175" s="247"/>
      <c r="H175" s="247" t="s">
        <v>709</v>
      </c>
      <c r="I175" s="247" t="s">
        <v>644</v>
      </c>
      <c r="J175" s="247">
        <v>50</v>
      </c>
      <c r="K175" s="293"/>
    </row>
    <row r="176" spans="2:11" s="1" customFormat="1" ht="15" customHeight="1">
      <c r="B176" s="270"/>
      <c r="C176" s="247" t="s">
        <v>667</v>
      </c>
      <c r="D176" s="247"/>
      <c r="E176" s="247"/>
      <c r="F176" s="268" t="s">
        <v>648</v>
      </c>
      <c r="G176" s="247"/>
      <c r="H176" s="247" t="s">
        <v>709</v>
      </c>
      <c r="I176" s="247" t="s">
        <v>644</v>
      </c>
      <c r="J176" s="247">
        <v>50</v>
      </c>
      <c r="K176" s="293"/>
    </row>
    <row r="177" spans="2:11" s="1" customFormat="1" ht="15" customHeight="1">
      <c r="B177" s="270"/>
      <c r="C177" s="247" t="s">
        <v>101</v>
      </c>
      <c r="D177" s="247"/>
      <c r="E177" s="247"/>
      <c r="F177" s="268" t="s">
        <v>642</v>
      </c>
      <c r="G177" s="247"/>
      <c r="H177" s="247" t="s">
        <v>710</v>
      </c>
      <c r="I177" s="247" t="s">
        <v>711</v>
      </c>
      <c r="J177" s="247"/>
      <c r="K177" s="293"/>
    </row>
    <row r="178" spans="2:11" s="1" customFormat="1" ht="15" customHeight="1">
      <c r="B178" s="270"/>
      <c r="C178" s="247" t="s">
        <v>57</v>
      </c>
      <c r="D178" s="247"/>
      <c r="E178" s="247"/>
      <c r="F178" s="268" t="s">
        <v>642</v>
      </c>
      <c r="G178" s="247"/>
      <c r="H178" s="247" t="s">
        <v>712</v>
      </c>
      <c r="I178" s="247" t="s">
        <v>713</v>
      </c>
      <c r="J178" s="247">
        <v>1</v>
      </c>
      <c r="K178" s="293"/>
    </row>
    <row r="179" spans="2:11" s="1" customFormat="1" ht="15" customHeight="1">
      <c r="B179" s="270"/>
      <c r="C179" s="247" t="s">
        <v>53</v>
      </c>
      <c r="D179" s="247"/>
      <c r="E179" s="247"/>
      <c r="F179" s="268" t="s">
        <v>642</v>
      </c>
      <c r="G179" s="247"/>
      <c r="H179" s="247" t="s">
        <v>714</v>
      </c>
      <c r="I179" s="247" t="s">
        <v>644</v>
      </c>
      <c r="J179" s="247">
        <v>20</v>
      </c>
      <c r="K179" s="293"/>
    </row>
    <row r="180" spans="2:11" s="1" customFormat="1" ht="15" customHeight="1">
      <c r="B180" s="270"/>
      <c r="C180" s="247" t="s">
        <v>54</v>
      </c>
      <c r="D180" s="247"/>
      <c r="E180" s="247"/>
      <c r="F180" s="268" t="s">
        <v>642</v>
      </c>
      <c r="G180" s="247"/>
      <c r="H180" s="247" t="s">
        <v>715</v>
      </c>
      <c r="I180" s="247" t="s">
        <v>644</v>
      </c>
      <c r="J180" s="247">
        <v>255</v>
      </c>
      <c r="K180" s="293"/>
    </row>
    <row r="181" spans="2:11" s="1" customFormat="1" ht="15" customHeight="1">
      <c r="B181" s="270"/>
      <c r="C181" s="247" t="s">
        <v>102</v>
      </c>
      <c r="D181" s="247"/>
      <c r="E181" s="247"/>
      <c r="F181" s="268" t="s">
        <v>642</v>
      </c>
      <c r="G181" s="247"/>
      <c r="H181" s="247" t="s">
        <v>606</v>
      </c>
      <c r="I181" s="247" t="s">
        <v>644</v>
      </c>
      <c r="J181" s="247">
        <v>10</v>
      </c>
      <c r="K181" s="293"/>
    </row>
    <row r="182" spans="2:11" s="1" customFormat="1" ht="15" customHeight="1">
      <c r="B182" s="270"/>
      <c r="C182" s="247" t="s">
        <v>103</v>
      </c>
      <c r="D182" s="247"/>
      <c r="E182" s="247"/>
      <c r="F182" s="268" t="s">
        <v>642</v>
      </c>
      <c r="G182" s="247"/>
      <c r="H182" s="247" t="s">
        <v>716</v>
      </c>
      <c r="I182" s="247" t="s">
        <v>677</v>
      </c>
      <c r="J182" s="247"/>
      <c r="K182" s="293"/>
    </row>
    <row r="183" spans="2:11" s="1" customFormat="1" ht="15" customHeight="1">
      <c r="B183" s="270"/>
      <c r="C183" s="247" t="s">
        <v>717</v>
      </c>
      <c r="D183" s="247"/>
      <c r="E183" s="247"/>
      <c r="F183" s="268" t="s">
        <v>642</v>
      </c>
      <c r="G183" s="247"/>
      <c r="H183" s="247" t="s">
        <v>718</v>
      </c>
      <c r="I183" s="247" t="s">
        <v>677</v>
      </c>
      <c r="J183" s="247"/>
      <c r="K183" s="293"/>
    </row>
    <row r="184" spans="2:11" s="1" customFormat="1" ht="15" customHeight="1">
      <c r="B184" s="270"/>
      <c r="C184" s="247" t="s">
        <v>706</v>
      </c>
      <c r="D184" s="247"/>
      <c r="E184" s="247"/>
      <c r="F184" s="268" t="s">
        <v>642</v>
      </c>
      <c r="G184" s="247"/>
      <c r="H184" s="247" t="s">
        <v>719</v>
      </c>
      <c r="I184" s="247" t="s">
        <v>677</v>
      </c>
      <c r="J184" s="247"/>
      <c r="K184" s="293"/>
    </row>
    <row r="185" spans="2:11" s="1" customFormat="1" ht="15" customHeight="1">
      <c r="B185" s="270"/>
      <c r="C185" s="247" t="s">
        <v>105</v>
      </c>
      <c r="D185" s="247"/>
      <c r="E185" s="247"/>
      <c r="F185" s="268" t="s">
        <v>648</v>
      </c>
      <c r="G185" s="247"/>
      <c r="H185" s="247" t="s">
        <v>720</v>
      </c>
      <c r="I185" s="247" t="s">
        <v>644</v>
      </c>
      <c r="J185" s="247">
        <v>50</v>
      </c>
      <c r="K185" s="293"/>
    </row>
    <row r="186" spans="2:11" s="1" customFormat="1" ht="15" customHeight="1">
      <c r="B186" s="270"/>
      <c r="C186" s="247" t="s">
        <v>721</v>
      </c>
      <c r="D186" s="247"/>
      <c r="E186" s="247"/>
      <c r="F186" s="268" t="s">
        <v>648</v>
      </c>
      <c r="G186" s="247"/>
      <c r="H186" s="247" t="s">
        <v>722</v>
      </c>
      <c r="I186" s="247" t="s">
        <v>723</v>
      </c>
      <c r="J186" s="247"/>
      <c r="K186" s="293"/>
    </row>
    <row r="187" spans="2:11" s="1" customFormat="1" ht="15" customHeight="1">
      <c r="B187" s="270"/>
      <c r="C187" s="247" t="s">
        <v>724</v>
      </c>
      <c r="D187" s="247"/>
      <c r="E187" s="247"/>
      <c r="F187" s="268" t="s">
        <v>648</v>
      </c>
      <c r="G187" s="247"/>
      <c r="H187" s="247" t="s">
        <v>725</v>
      </c>
      <c r="I187" s="247" t="s">
        <v>723</v>
      </c>
      <c r="J187" s="247"/>
      <c r="K187" s="293"/>
    </row>
    <row r="188" spans="2:11" s="1" customFormat="1" ht="15" customHeight="1">
      <c r="B188" s="270"/>
      <c r="C188" s="247" t="s">
        <v>726</v>
      </c>
      <c r="D188" s="247"/>
      <c r="E188" s="247"/>
      <c r="F188" s="268" t="s">
        <v>648</v>
      </c>
      <c r="G188" s="247"/>
      <c r="H188" s="247" t="s">
        <v>727</v>
      </c>
      <c r="I188" s="247" t="s">
        <v>723</v>
      </c>
      <c r="J188" s="247"/>
      <c r="K188" s="293"/>
    </row>
    <row r="189" spans="2:11" s="1" customFormat="1" ht="15" customHeight="1">
      <c r="B189" s="270"/>
      <c r="C189" s="306" t="s">
        <v>728</v>
      </c>
      <c r="D189" s="247"/>
      <c r="E189" s="247"/>
      <c r="F189" s="268" t="s">
        <v>648</v>
      </c>
      <c r="G189" s="247"/>
      <c r="H189" s="247" t="s">
        <v>729</v>
      </c>
      <c r="I189" s="247" t="s">
        <v>730</v>
      </c>
      <c r="J189" s="307" t="s">
        <v>731</v>
      </c>
      <c r="K189" s="293"/>
    </row>
    <row r="190" spans="2:11" s="1" customFormat="1" ht="15" customHeight="1">
      <c r="B190" s="270"/>
      <c r="C190" s="306" t="s">
        <v>42</v>
      </c>
      <c r="D190" s="247"/>
      <c r="E190" s="247"/>
      <c r="F190" s="268" t="s">
        <v>642</v>
      </c>
      <c r="G190" s="247"/>
      <c r="H190" s="244" t="s">
        <v>732</v>
      </c>
      <c r="I190" s="247" t="s">
        <v>733</v>
      </c>
      <c r="J190" s="247"/>
      <c r="K190" s="293"/>
    </row>
    <row r="191" spans="2:11" s="1" customFormat="1" ht="15" customHeight="1">
      <c r="B191" s="270"/>
      <c r="C191" s="306" t="s">
        <v>734</v>
      </c>
      <c r="D191" s="247"/>
      <c r="E191" s="247"/>
      <c r="F191" s="268" t="s">
        <v>642</v>
      </c>
      <c r="G191" s="247"/>
      <c r="H191" s="247" t="s">
        <v>735</v>
      </c>
      <c r="I191" s="247" t="s">
        <v>677</v>
      </c>
      <c r="J191" s="247"/>
      <c r="K191" s="293"/>
    </row>
    <row r="192" spans="2:11" s="1" customFormat="1" ht="15" customHeight="1">
      <c r="B192" s="270"/>
      <c r="C192" s="306" t="s">
        <v>736</v>
      </c>
      <c r="D192" s="247"/>
      <c r="E192" s="247"/>
      <c r="F192" s="268" t="s">
        <v>642</v>
      </c>
      <c r="G192" s="247"/>
      <c r="H192" s="247" t="s">
        <v>737</v>
      </c>
      <c r="I192" s="247" t="s">
        <v>677</v>
      </c>
      <c r="J192" s="247"/>
      <c r="K192" s="293"/>
    </row>
    <row r="193" spans="2:11" s="1" customFormat="1" ht="15" customHeight="1">
      <c r="B193" s="270"/>
      <c r="C193" s="306" t="s">
        <v>738</v>
      </c>
      <c r="D193" s="247"/>
      <c r="E193" s="247"/>
      <c r="F193" s="268" t="s">
        <v>648</v>
      </c>
      <c r="G193" s="247"/>
      <c r="H193" s="247" t="s">
        <v>739</v>
      </c>
      <c r="I193" s="247" t="s">
        <v>677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3" t="s">
        <v>740</v>
      </c>
      <c r="D199" s="363"/>
      <c r="E199" s="363"/>
      <c r="F199" s="363"/>
      <c r="G199" s="363"/>
      <c r="H199" s="363"/>
      <c r="I199" s="363"/>
      <c r="J199" s="363"/>
      <c r="K199" s="240"/>
    </row>
    <row r="200" spans="2:11" s="1" customFormat="1" ht="25.5" customHeight="1">
      <c r="B200" s="239"/>
      <c r="C200" s="309" t="s">
        <v>741</v>
      </c>
      <c r="D200" s="309"/>
      <c r="E200" s="309"/>
      <c r="F200" s="309" t="s">
        <v>742</v>
      </c>
      <c r="G200" s="310"/>
      <c r="H200" s="364" t="s">
        <v>743</v>
      </c>
      <c r="I200" s="364"/>
      <c r="J200" s="36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733</v>
      </c>
      <c r="D202" s="247"/>
      <c r="E202" s="247"/>
      <c r="F202" s="268" t="s">
        <v>43</v>
      </c>
      <c r="G202" s="247"/>
      <c r="H202" s="365" t="s">
        <v>744</v>
      </c>
      <c r="I202" s="365"/>
      <c r="J202" s="365"/>
      <c r="K202" s="293"/>
    </row>
    <row r="203" spans="2:11" s="1" customFormat="1" ht="15" customHeight="1">
      <c r="B203" s="270"/>
      <c r="C203" s="247"/>
      <c r="D203" s="247"/>
      <c r="E203" s="247"/>
      <c r="F203" s="268" t="s">
        <v>44</v>
      </c>
      <c r="G203" s="247"/>
      <c r="H203" s="365" t="s">
        <v>745</v>
      </c>
      <c r="I203" s="365"/>
      <c r="J203" s="365"/>
      <c r="K203" s="293"/>
    </row>
    <row r="204" spans="2:11" s="1" customFormat="1" ht="15" customHeight="1">
      <c r="B204" s="270"/>
      <c r="C204" s="247"/>
      <c r="D204" s="247"/>
      <c r="E204" s="247"/>
      <c r="F204" s="268" t="s">
        <v>47</v>
      </c>
      <c r="G204" s="247"/>
      <c r="H204" s="365" t="s">
        <v>746</v>
      </c>
      <c r="I204" s="365"/>
      <c r="J204" s="365"/>
      <c r="K204" s="293"/>
    </row>
    <row r="205" spans="2:11" s="1" customFormat="1" ht="15" customHeight="1">
      <c r="B205" s="270"/>
      <c r="C205" s="247"/>
      <c r="D205" s="247"/>
      <c r="E205" s="247"/>
      <c r="F205" s="268" t="s">
        <v>45</v>
      </c>
      <c r="G205" s="247"/>
      <c r="H205" s="365" t="s">
        <v>747</v>
      </c>
      <c r="I205" s="365"/>
      <c r="J205" s="365"/>
      <c r="K205" s="293"/>
    </row>
    <row r="206" spans="2:11" s="1" customFormat="1" ht="15" customHeight="1">
      <c r="B206" s="270"/>
      <c r="C206" s="247"/>
      <c r="D206" s="247"/>
      <c r="E206" s="247"/>
      <c r="F206" s="268" t="s">
        <v>46</v>
      </c>
      <c r="G206" s="247"/>
      <c r="H206" s="365" t="s">
        <v>748</v>
      </c>
      <c r="I206" s="365"/>
      <c r="J206" s="365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689</v>
      </c>
      <c r="D208" s="247"/>
      <c r="E208" s="247"/>
      <c r="F208" s="268" t="s">
        <v>76</v>
      </c>
      <c r="G208" s="247"/>
      <c r="H208" s="365" t="s">
        <v>749</v>
      </c>
      <c r="I208" s="365"/>
      <c r="J208" s="365"/>
      <c r="K208" s="293"/>
    </row>
    <row r="209" spans="2:11" s="1" customFormat="1" ht="15" customHeight="1">
      <c r="B209" s="270"/>
      <c r="C209" s="247"/>
      <c r="D209" s="247"/>
      <c r="E209" s="247"/>
      <c r="F209" s="268" t="s">
        <v>584</v>
      </c>
      <c r="G209" s="247"/>
      <c r="H209" s="365" t="s">
        <v>585</v>
      </c>
      <c r="I209" s="365"/>
      <c r="J209" s="365"/>
      <c r="K209" s="293"/>
    </row>
    <row r="210" spans="2:11" s="1" customFormat="1" ht="15" customHeight="1">
      <c r="B210" s="270"/>
      <c r="C210" s="247"/>
      <c r="D210" s="247"/>
      <c r="E210" s="247"/>
      <c r="F210" s="268" t="s">
        <v>582</v>
      </c>
      <c r="G210" s="247"/>
      <c r="H210" s="365" t="s">
        <v>750</v>
      </c>
      <c r="I210" s="365"/>
      <c r="J210" s="365"/>
      <c r="K210" s="293"/>
    </row>
    <row r="211" spans="2:11" s="1" customFormat="1" ht="15" customHeight="1">
      <c r="B211" s="311"/>
      <c r="C211" s="247"/>
      <c r="D211" s="247"/>
      <c r="E211" s="247"/>
      <c r="F211" s="268" t="s">
        <v>586</v>
      </c>
      <c r="G211" s="306"/>
      <c r="H211" s="366" t="s">
        <v>587</v>
      </c>
      <c r="I211" s="366"/>
      <c r="J211" s="366"/>
      <c r="K211" s="312"/>
    </row>
    <row r="212" spans="2:11" s="1" customFormat="1" ht="15" customHeight="1">
      <c r="B212" s="311"/>
      <c r="C212" s="247"/>
      <c r="D212" s="247"/>
      <c r="E212" s="247"/>
      <c r="F212" s="268" t="s">
        <v>588</v>
      </c>
      <c r="G212" s="306"/>
      <c r="H212" s="366" t="s">
        <v>562</v>
      </c>
      <c r="I212" s="366"/>
      <c r="J212" s="366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713</v>
      </c>
      <c r="D214" s="247"/>
      <c r="E214" s="247"/>
      <c r="F214" s="268">
        <v>1</v>
      </c>
      <c r="G214" s="306"/>
      <c r="H214" s="366" t="s">
        <v>751</v>
      </c>
      <c r="I214" s="366"/>
      <c r="J214" s="366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66" t="s">
        <v>752</v>
      </c>
      <c r="I215" s="366"/>
      <c r="J215" s="366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66" t="s">
        <v>753</v>
      </c>
      <c r="I216" s="366"/>
      <c r="J216" s="366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66" t="s">
        <v>754</v>
      </c>
      <c r="I217" s="366"/>
      <c r="J217" s="366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2022-03-21T14:31:08Z</dcterms:created>
  <dcterms:modified xsi:type="dcterms:W3CDTF">2022-03-21T14:31:59Z</dcterms:modified>
  <cp:category/>
  <cp:version/>
  <cp:contentType/>
  <cp:contentStatus/>
</cp:coreProperties>
</file>