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3721" windowWidth="29040" windowHeight="15840" activeTab="1"/>
  </bookViews>
  <sheets>
    <sheet name="Rekapitulace stavby" sheetId="1" r:id="rId1"/>
    <sheet name="00 - Sokolov, MŠ Pionýrů ..." sheetId="2" r:id="rId2"/>
    <sheet name="Pokyny pro vyplnění" sheetId="3" r:id="rId3"/>
  </sheets>
  <definedNames>
    <definedName name="_xlnm._FilterDatabase" localSheetId="1" hidden="1">'00 - Sokolov, MŠ Pionýrů ...'!$C$81:$K$137</definedName>
    <definedName name="_xlnm.Print_Area" localSheetId="1">'00 - Sokolov, MŠ Pionýrů ...'!$C$4:$J$37,'00 - Sokolov, MŠ Pionýrů ...'!$C$43:$J$65,'00 - Sokolov, MŠ Pionýrů ...'!$C$71:$K$137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</workbook>
</file>

<file path=xl/sharedStrings.xml><?xml version="1.0" encoding="utf-8"?>
<sst xmlns="http://schemas.openxmlformats.org/spreadsheetml/2006/main" count="1234" uniqueCount="411">
  <si>
    <t>Export Komplet</t>
  </si>
  <si>
    <t>VZ</t>
  </si>
  <si>
    <t>2.0</t>
  </si>
  <si>
    <t>ZAMOK</t>
  </si>
  <si>
    <t>False</t>
  </si>
  <si>
    <t>{509abe3a-9719-43e8-8051-2266d42b438f}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</si>
  <si>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</si>
  <si>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</si>
  <si>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</si>
  <si>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</si>
  <si>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</si>
  <si>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</si>
  <si>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</si>
  <si>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</si>
  <si>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</si>
  <si>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</si>
  <si>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</si>
  <si>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Sokolov, MŠ Pionýrů 1344 - herní plochy</t>
  </si>
  <si>
    <t>KSO:</t>
  </si>
  <si>
    <t/>
  </si>
  <si>
    <t>CC-CZ:</t>
  </si>
  <si>
    <t>Místo:</t>
  </si>
  <si>
    <t>Sokolov, MŠ Pionýrů 1344</t>
  </si>
  <si>
    <t>Datum:</t>
  </si>
  <si>
    <t>27. 4. 2021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</si>
  <si>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</si>
  <si>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</si>
  <si>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</si>
  <si>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</si>
  <si>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</si>
  <si>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</si>
  <si>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</si>
  <si>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</si>
  <si>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</si>
  <si>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</si>
  <si>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</si>
  <si>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</si>
  <si>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</si>
  <si>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</si>
  <si>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</si>
  <si>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</si>
  <si>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</si>
  <si>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</si>
  <si>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</si>
  <si>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</si>
  <si>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</si>
  <si>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</si>
  <si>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</si>
  <si>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</si>
  <si>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</si>
  <si>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</si>
  <si>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</si>
  <si>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</si>
  <si>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</si>
  <si>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</si>
  <si>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</si>
  <si>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</si>
  <si>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</si>
  <si>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</si>
  <si>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</si>
  <si>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</si>
  <si>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</si>
  <si>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</si>
  <si>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</si>
  <si>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</si>
  <si>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</si>
  <si>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</si>
  <si>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</si>
  <si>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</si>
  <si>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</si>
  <si>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</si>
  <si>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</si>
  <si>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</si>
  <si>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</si>
  <si>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</si>
  <si>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</si>
  <si>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</si>
  <si>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</si>
  <si>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</si>
  <si>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</si>
  <si>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</si>
  <si>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</si>
  <si>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</si>
  <si>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</si>
  <si>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</si>
  <si>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</si>
  <si>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</si>
  <si>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</si>
  <si>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</si>
  <si>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OST - Herní prvky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</si>
  <si>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</si>
  <si>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</si>
  <si>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</si>
  <si>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</si>
  <si>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</si>
  <si>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</si>
  <si>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</si>
  <si>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</si>
  <si>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</si>
  <si>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</si>
  <si>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</si>
  <si>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</si>
  <si>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</si>
  <si>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</si>
  <si>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</si>
  <si>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</si>
  <si>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</si>
  <si>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</si>
  <si>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</si>
  <si>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</si>
  <si>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</si>
  <si>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</si>
  <si>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121151104</t>
  </si>
  <si>
    <t>Sejmutí ornice strojně při souvislé ploše do 100 m2, tl. vrstvy přes 200 do 250 mm</t>
  </si>
  <si>
    <t>m2</t>
  </si>
  <si>
    <t>CS ÚRS 2021 01</t>
  </si>
  <si>
    <t>4</t>
  </si>
  <si>
    <t>549345040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</si>
  <si>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</si>
  <si>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</si>
  <si>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VV</t>
  </si>
  <si>
    <t>Pod PU ovál - Jižní strana</t>
  </si>
  <si>
    <t>50*2</t>
  </si>
  <si>
    <t>181351103</t>
  </si>
  <si>
    <t>Rozprostření a urovnání ornice v rovině nebo ve svahu sklonu do 1:5 strojně při souvislé ploše přes 100 do 500 m2, tl. vrstvy do 200 mm</t>
  </si>
  <si>
    <t>-82105646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</si>
  <si>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</si>
  <si>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>Rozprostření veškerého výkopku v místě stavby - Jižní strana</t>
  </si>
  <si>
    <t>tl. 100mm</t>
  </si>
  <si>
    <t>250</t>
  </si>
  <si>
    <t>3</t>
  </si>
  <si>
    <t>181411131</t>
  </si>
  <si>
    <t>Založení trávníku na půdě předem připravené plochy do 1000 m2 výsevem včetně utažení parkového v rovině nebo na svahu do 1:5</t>
  </si>
  <si>
    <t>-952788029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</si>
  <si>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</si>
  <si>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Zatravnění rozhrnuté ornice - Jižní strana</t>
  </si>
  <si>
    <t>M</t>
  </si>
  <si>
    <t>00572410</t>
  </si>
  <si>
    <t>osivo směs travní parková</t>
  </si>
  <si>
    <t>kg</t>
  </si>
  <si>
    <t>8</t>
  </si>
  <si>
    <t>-1773111889</t>
  </si>
  <si>
    <t>250*0,02 'Přepočtené koeficientem množství</t>
  </si>
  <si>
    <t>5</t>
  </si>
  <si>
    <t>Komunikace pozemní</t>
  </si>
  <si>
    <t>564801111</t>
  </si>
  <si>
    <t>Podklad ze štěrkodrti ŠD s rozprostřením a zhutněním, po zhutnění tl. 30 mm</t>
  </si>
  <si>
    <t>-2014256695</t>
  </si>
  <si>
    <t>Pod PU povrch - fr. 0/4mm - Jižní strana</t>
  </si>
  <si>
    <t>6</t>
  </si>
  <si>
    <t>564851114</t>
  </si>
  <si>
    <t>Podklad ze štěrkodrti ŠD s rozprostřením a zhutněním, po zhutnění tl. 180 mm</t>
  </si>
  <si>
    <t>-1510436662</t>
  </si>
  <si>
    <t>Pod PU povrch - fr. 0/32mm - Jižní strana</t>
  </si>
  <si>
    <t>7</t>
  </si>
  <si>
    <t>005-x1</t>
  </si>
  <si>
    <t>982822187</t>
  </si>
  <si>
    <t>50*1,8</t>
  </si>
  <si>
    <t>998</t>
  </si>
  <si>
    <t>Přesun hmot</t>
  </si>
  <si>
    <t>998222012</t>
  </si>
  <si>
    <t>Přesun hmot pro tělovýchovné plochy dopravní vzdálenost do 200 m</t>
  </si>
  <si>
    <t>t</t>
  </si>
  <si>
    <t>304763609</t>
  </si>
  <si>
    <t xml:space="preserve">Poznámka k souboru cen:
1. Cena je určena pro přesun hmot na jakémkoliv podkladu.
</t>
  </si>
  <si>
    <t>OST</t>
  </si>
  <si>
    <t>Herní prvky</t>
  </si>
  <si>
    <t>9</t>
  </si>
  <si>
    <t>HRP-x1</t>
  </si>
  <si>
    <t>D+M Herní prvek "Benzinová pumpa 2" vč. ukotvení (výkopy, likvidace výkopku, betonové patky, ukotvení k patkám, přesun hmot) - Jižní strana</t>
  </si>
  <si>
    <t>kus</t>
  </si>
  <si>
    <t>780486710</t>
  </si>
  <si>
    <t>P</t>
  </si>
  <si>
    <t xml:space="preserve">Poznámka k položce:
Rozměry DxŠxV         19x45x108 cm
Věková skupina          2+
Kapacita (uživatelé)   1
Prvek vyroben ze 100% akatového dřeva z udržitelných evropských zdrojů. 
Barva použitá pro barevné komponenty je šetrná k životnímu prostředí s vynikající odolností vůči
UV záření. Barva je v souladu s EN 71 část 3.
Lana jsou vyrobena z PA stabilizovaného proti UV záření s vnitřní ocelovou výztuží. Lano je
indukčně ošetřeno, aby se vytvořilo silné spojení mezi ocelí a lanem, což vede k dobré odolnosti
proti opotřebení.
</t>
  </si>
  <si>
    <t>10</t>
  </si>
  <si>
    <t>HRP-x2</t>
  </si>
  <si>
    <t>D+M Herní prvek "Pružinové houpadlo s volantem" vč. ukotvení (výkopy, likvidace výkopku, betonové patky, ukotvení k patkám, přesun hmot) - Severní strana</t>
  </si>
  <si>
    <t>641584558</t>
  </si>
  <si>
    <t xml:space="preserve">Poznámka k položce:
Rozměry DxŠxV          50x72x73 cm
Věková skupina           2+
Kapacita (uživatelé)    1
Naše povrchy z oceli jsou žárově pozinkované bezolovnatým zinkem uvnitř i vně. Galvanizace
zajišťuje vynikající odolnost proti korozi v okolním prostředí a bezúdržbovost.
Pružiny jsou vyrobeny z vysoce kvalitní pružné oceli podle EN10270. Pružiny jsou očištěny fosfátováním předtím, než jsou natřeny epoxidovým základním nátěrem a polyesterovým práškovým povlakem pro konečnou úpravu.
Pružiny jsou připevněny jedinečnými pojistkami proti přiskřípnutí pro maximální bezpečnost a
dlouhou životnost.
Sedadla 19mm z materiálu EcoCore ™. EcoCore ™je vysoce odolný, ekologický materiál, který je nejen recyklovatelný po použití, ale také se skládá z jádra vyrobeného ze 100% recyklovaného materiálu.
</t>
  </si>
  <si>
    <t>11</t>
  </si>
  <si>
    <t>HRP-x3</t>
  </si>
  <si>
    <t>D+M Herní prvek "Mobilní hamaky" vč. ukotvení (výkopy, likvidace výkopku, betonové patky, ukotvení k patkám, přesun hmot) - Jižní strana</t>
  </si>
  <si>
    <t>1795327812</t>
  </si>
  <si>
    <t>Poznámka k položce:
Rozměry DxŠxV         331x243x65 cm
Věková skupina          4+
Kapacita (uživatelé)   6
Panely z 19mm materiálu EcoCore™. EcoCore ™je vysoce odolný, ekologický materiál, který je po použití nejen recyklovatelný, ale také sestává z jádra vyrobeného ze 100% recyklovaného materiálu.
Prvky z nerezové oceli jsou vyrobeny z vysoce kvalitní nerezové oceli. Ocel je po výrobě vyčištěna úplným mořením, aby se zajistily hladké a čisté skluzové povrchy.
Pásový sedák je vyroben z PUR. Všechny komponenty si zachovávají své vlastnosti v teplotním rozmezí od 30 °C do 60 °C. Všechny materiály jsou maximálně stabilizovány bez použití těžkých kovů. 
Vrchní Turbo Challenge má základ ze žárového zinkování a práškovou povrchovou úpravu. To
poskytuje maximální odolnost proti korozi ve všech klimatických podmínkách po celém světě.</t>
  </si>
  <si>
    <t>12</t>
  </si>
  <si>
    <t>HRP-x4</t>
  </si>
  <si>
    <t>D+M Herní prvek "Šplhací sestava - hnědá" vč. ukotvení, terénních úprav a dopadové plochy (57m2) - (výkopy, likvidace výkopku, betonové patky, ukotvení k patkám, úprava terénu, dopadová plocha z gumové zatravňovací dlaždice, přesun hmot) - Západní strana</t>
  </si>
  <si>
    <t>-1895903569</t>
  </si>
  <si>
    <t xml:space="preserve">Poznámka k položce:
Hmotnost:                 192.76 kg
Doporučený věk:                  3-15 let
Výška volného pádu:  2 m
Nosnost:                                  432 kg
Max. počet uživatelů:  8
Rozměry:                  4,15 x 4,15 x 2,12 m
Plocha nutná pro montáž:  7,5 x 7,5 m
Povrch, tlumící pád:  dle normy EN 1177
                                                56,5 m2
Nosná konstrukce šplhací sestavy je vyrobena z konstrukční oceli (kovový profil 100 x 100 mm), která je proti korozi chráněna povrchovou úpravou zinkováním, čímž se docílí velmi výrazného prodloužení životnosti herního prvku a vypalovanou barvou KOMAXIT dle odstínu RAL. Tyto konstrukce jsou uloženy do betonového lože. Veškeré další kovové prvky jsou také upravovány zinkováním a vypalovanou barvou KOMAXIT dle odstínu RAL.
Lana a sítě jsou vyrobeny z materiálu HERKULES (16 mm lana z polypropylenu s vnitřním ocelovým jádrem) a jsou spojována plastovými spoji. Lezecká stěna je vyrobena z vodovzdorné překližky určené pro venkovní prostředí. Horolezecké chyty jsou vyrobeny z křemičitého písku a epoxidové pryskyřice - to zaručuje dlouhou životnost, stálobarevnost i šetrný povrch pro kůži na rukou. Prohazovací stěna je vyrobena z vysoce kvalitního plastu HDPE (vysokotlaký celoprobarvený polyetylen, který se vyznačuje vysokou barevnou stálostí, odolností proti poškrábání dětí, odolností proti UV záření a hlavně bezpečností, protože je nelámavý a nehrozí tak žádné nebezpečí zranění dětí ostrými úlomky). Veškerý spojovací materiál je pozinkovaný nebo nerezový.
</t>
  </si>
  <si>
    <t>13</t>
  </si>
  <si>
    <t>HRP-x5</t>
  </si>
  <si>
    <t>D+M Herní prvek "Hudební panel" vč. ukotvení (výkopy, likvidace výkopku, betonové patky, ukotvení k patkám, přesun hmot) - Severní strana</t>
  </si>
  <si>
    <t>645549299</t>
  </si>
  <si>
    <t>Poznámka k položce:
Rozměry DxŠxV         170x46x78 cm
Věková skupina          1+
Kapacita (uživatelé)   3
Prvek vyroben ze 100% akatového dřeva z udržitelných evropských zdrojů.
Barva použitá pro barevné komponenty je šetrná k životnímu prostředí s vynikající odolností vůči
UV záření. Barva je v souladu s EN 71 část 3.
Herní aktivity ve velmi odolných materiálech: HDPE deska s HDPE hodinami a ručičkami z gumy dopravního pásu, zvonek z lisovaného hliníku. Zrcadlo z plexiskla s vysokou odolností proti nárazu.
Všechny gumové aktivity/komponenty jsou vyrobeny z pryže dopravního pásu, která je extrémně odolná vůči povětrnostním vlivům a poskytuje dlouhou životnost.
Bicí panel se skládá ze 2 perkusí Conga s PP trubicemi a vrchní části z barevného ABS. Buben Babel z nerezové oceli 316L.
Hudební panel se xylofony se skládá z materiálu HDPE v 19mm EcoCore ™. EcoCore ™je vysoce odolný, ekologický materiál. Trubky jsou vyrobeny z tlakově litého hliníku speciálně legovaného pro venkovní prostředí.</t>
  </si>
  <si>
    <t>14</t>
  </si>
  <si>
    <t>HRP-x6</t>
  </si>
  <si>
    <t>D+M Herní prvek "Tabule/třída" vč. ukotvení (výkopy, likvidace výkopku, betonové patky, ukotvení k patkám, přesun hmot) - Severní strana</t>
  </si>
  <si>
    <t>-2110195658</t>
  </si>
  <si>
    <t>Poznámka k položce:
Rozměry DxŠxV          348x127x178 cm
Věková skupina           2+
Kapacita (uživatelé)   10
Prvek vyroben ze 100% akatového dřeva z udržitelných evropských zdrojů
Barva použitá pro barevné komponenty je šetrná k životnímu prostředí s vynikající odolností vůči
UV záření. Barva je v souladu s EN 71 část 3.
Herní aktivity ve velmi odolných materiálech: HDPE deska s HDPE hodinami a ručičkami z gumy dopravního pásu, zvonek z lisovaného hliníku. Zrcadlo z plexiskla s vysokou odolností proti nárazu.
Materiál šetrný k životnímu prostředí: Deska s čísly a písmeny a deska s hodinami/zvonkem jsou vyrobeny z 19mm EcoCore ™. EcoCore ™je vysoce odolný, ekologický materiál, který je po použití nejen recyklovatelný, ale také sestává z jádra vyrobeného ze 100% recyklovaného materiálu.
Hřídele pro počítadlo jsou z nerezové oceli a korálky počítadla jsou vyrobeny ze vstřikovaného nylonu (PA). Dvoustranná černá tabule je z keramické oceli.</t>
  </si>
  <si>
    <t>VRN</t>
  </si>
  <si>
    <t>Vedlejší rozpočtové náklady</t>
  </si>
  <si>
    <t>VRN3</t>
  </si>
  <si>
    <t>Zařízení staveniště</t>
  </si>
  <si>
    <t>030001000</t>
  </si>
  <si>
    <t>soubor</t>
  </si>
  <si>
    <t>1024</t>
  </si>
  <si>
    <t>1628289519</t>
  </si>
  <si>
    <t xml:space="preserve">Poznámka k souboru cen:
1. Více informací o volbě, obsahu a způsobu ocenění jednotlivých titulů viz příslušné Přílohy 01 až 09.
</t>
  </si>
  <si>
    <t>16</t>
  </si>
  <si>
    <t>033002000</t>
  </si>
  <si>
    <t>Náklady na energie (voda, elektro...)</t>
  </si>
  <si>
    <t>756277121</t>
  </si>
  <si>
    <t>VRN6</t>
  </si>
  <si>
    <t>Územní vlivy</t>
  </si>
  <si>
    <t>17</t>
  </si>
  <si>
    <t>065002000</t>
  </si>
  <si>
    <t>Mimostaveništní doprava materiálů</t>
  </si>
  <si>
    <t>884323796</t>
  </si>
  <si>
    <t>VRN9</t>
  </si>
  <si>
    <t>Ostatní náklady</t>
  </si>
  <si>
    <t>18</t>
  </si>
  <si>
    <t>094002000</t>
  </si>
  <si>
    <t>Ostatní náklady související s výstavbou - náklady dle zhotovitele - např. likvidace odpadu vzniklého výstavbou, zabezpečení staveniště apod...</t>
  </si>
  <si>
    <t>1981832174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</si>
  <si>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</si>
  <si>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</si>
  <si>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</si>
  <si>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</si>
  <si>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</si>
  <si>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</si>
  <si>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</si>
  <si>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</si>
  <si>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</si>
  <si>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</si>
  <si>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</si>
  <si>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</si>
  <si>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</si>
  <si>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</si>
  <si>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</si>
  <si>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</si>
  <si>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</si>
  <si>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</si>
  <si>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</si>
  <si>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</si>
  <si>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</si>
  <si>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</si>
  <si>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</si>
  <si>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</si>
  <si>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</si>
  <si>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</si>
  <si>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</si>
  <si>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</si>
  <si>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</si>
  <si>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</si>
  <si>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</si>
  <si>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</si>
  <si>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</si>
  <si>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</si>
  <si>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</si>
  <si>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</si>
  <si>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</si>
  <si>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</si>
  <si>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</si>
  <si>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</si>
  <si>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</si>
  <si>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</si>
  <si>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</si>
  <si>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</si>
  <si>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</si>
  <si>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</si>
  <si>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</si>
  <si>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</si>
  <si>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</si>
  <si>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</si>
  <si>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</si>
  <si>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</si>
  <si>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</si>
  <si>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</si>
  <si>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</si>
  <si>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</si>
  <si>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</si>
  <si>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</si>
  <si>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</si>
  <si>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</si>
  <si>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</si>
  <si>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</si>
  <si>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</si>
  <si>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</si>
  <si>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</si>
  <si>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</si>
  <si>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</si>
  <si>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</si>
  <si>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</si>
  <si>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</si>
  <si>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</si>
  <si>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</si>
  <si>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</si>
  <si>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</si>
  <si>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</si>
  <si>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</si>
  <si>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</si>
  <si>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</si>
  <si>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</si>
  <si>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</si>
  <si>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</si>
  <si>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</si>
  <si>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</si>
  <si>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</si>
  <si>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</si>
  <si>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</si>
  <si>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</si>
  <si>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</si>
  <si>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</si>
  <si>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</si>
  <si>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</si>
  <si>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</si>
  <si>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</si>
  <si>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</si>
  <si>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</si>
  <si>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</si>
  <si>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</si>
  <si>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</si>
  <si>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</si>
  <si>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</si>
  <si>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</si>
  <si>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</si>
  <si>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</si>
  <si>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</si>
  <si>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</si>
  <si>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</si>
  <si>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</si>
  <si>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</si>
  <si>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</si>
  <si>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</si>
  <si>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</si>
  <si>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</si>
  <si>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</si>
  <si>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</si>
  <si>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</si>
  <si>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</si>
  <si>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</si>
  <si>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</si>
  <si>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</si>
  <si>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</si>
  <si>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</si>
  <si>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</si>
  <si>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</si>
  <si>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</si>
  <si>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</si>
  <si>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</si>
  <si>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</si>
  <si>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</si>
  <si>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</si>
  <si>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</si>
  <si>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</si>
  <si>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</si>
  <si>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</si>
  <si>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</si>
  <si>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</si>
  <si>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</si>
  <si>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</si>
  <si>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</si>
  <si>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</si>
  <si>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</si>
  <si>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</si>
  <si>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</si>
  <si>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</si>
  <si>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</si>
  <si>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</si>
  <si>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</si>
  <si>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</si>
  <si>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</si>
  <si>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</si>
  <si>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</si>
  <si>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</si>
  <si>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</si>
  <si>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</si>
  <si>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</si>
  <si>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</si>
  <si>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</si>
  <si>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</si>
  <si>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</si>
  <si>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</si>
  <si>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</si>
  <si>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</si>
  <si>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</si>
  <si>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</si>
  <si>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</si>
  <si>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</si>
  <si>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</si>
  <si>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</si>
  <si>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</si>
  <si>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</si>
  <si>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</si>
  <si>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</si>
  <si>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</si>
  <si>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</si>
  <si>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</si>
  <si>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</si>
  <si>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</si>
  <si>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</si>
  <si>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</si>
  <si>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</si>
  <si>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</si>
  <si>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</si>
  <si>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</si>
  <si>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</si>
  <si>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</si>
  <si>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</si>
  <si>
    <t>D+M Bezpečný probarvený vícebarevný polyuretanový povrch tl. 35mm (25mm SBR + 10mm EPDM) - horizontální herní prvek ve tvaru ležaté osmičky - 1ks o plošné výměře 90 m2 -kompletní dodávka a montáž celého povrchu</t>
  </si>
  <si>
    <t>Herní prvek ovál ve tvaru ležaté osmičky na jižní straně - celková délka dráhy oválu 50 m, šířka 1,8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</si>
</sst>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3" fillId="0" borderId="0" xfId="20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3" fillId="0" borderId="0" xfId="20" applyAlignment="1" applyProtection="1">
      <alignment vertical="center" wrapText="1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>
      <selection activeCell="AN55" sqref="AN55:AP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9" t="s">
        <v>14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2"/>
      <c r="AQ5" s="22"/>
      <c r="AR5" s="20"/>
      <c r="BE5" s="30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1" t="s">
        <v>17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2"/>
      <c r="AQ6" s="22"/>
      <c r="AR6" s="20"/>
      <c r="BE6" s="30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7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7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07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0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7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07"/>
      <c r="BS13" s="17" t="s">
        <v>6</v>
      </c>
    </row>
    <row r="14" spans="2:71" ht="12.75">
      <c r="B14" s="21"/>
      <c r="C14" s="22"/>
      <c r="D14" s="22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7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07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07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7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7"/>
      <c r="BS19" s="17" t="s">
        <v>6</v>
      </c>
    </row>
    <row r="20" spans="2:71" s="1" customFormat="1" ht="18.4" customHeight="1">
      <c r="B20" s="21"/>
      <c r="C20" s="22"/>
      <c r="D20" s="22"/>
      <c r="E20" s="302" t="s">
        <v>408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07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7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7"/>
    </row>
    <row r="23" spans="2:57" s="1" customFormat="1" ht="47.25" customHeight="1">
      <c r="B23" s="21"/>
      <c r="C23" s="22"/>
      <c r="D23" s="22"/>
      <c r="E23" s="314" t="s">
        <v>37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2"/>
      <c r="AP23" s="22"/>
      <c r="AQ23" s="22"/>
      <c r="AR23" s="20"/>
      <c r="BE23" s="30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7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5">
        <f>ROUND(AG54,2)</f>
        <v>0</v>
      </c>
      <c r="AL26" s="316"/>
      <c r="AM26" s="316"/>
      <c r="AN26" s="316"/>
      <c r="AO26" s="316"/>
      <c r="AP26" s="36"/>
      <c r="AQ26" s="36"/>
      <c r="AR26" s="39"/>
      <c r="BE26" s="30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7" t="s">
        <v>39</v>
      </c>
      <c r="M28" s="317"/>
      <c r="N28" s="317"/>
      <c r="O28" s="317"/>
      <c r="P28" s="317"/>
      <c r="Q28" s="36"/>
      <c r="R28" s="36"/>
      <c r="S28" s="36"/>
      <c r="T28" s="36"/>
      <c r="U28" s="36"/>
      <c r="V28" s="36"/>
      <c r="W28" s="317" t="s">
        <v>40</v>
      </c>
      <c r="X28" s="317"/>
      <c r="Y28" s="317"/>
      <c r="Z28" s="317"/>
      <c r="AA28" s="317"/>
      <c r="AB28" s="317"/>
      <c r="AC28" s="317"/>
      <c r="AD28" s="317"/>
      <c r="AE28" s="317"/>
      <c r="AF28" s="36"/>
      <c r="AG28" s="36"/>
      <c r="AH28" s="36"/>
      <c r="AI28" s="36"/>
      <c r="AJ28" s="36"/>
      <c r="AK28" s="317" t="s">
        <v>41</v>
      </c>
      <c r="AL28" s="317"/>
      <c r="AM28" s="317"/>
      <c r="AN28" s="317"/>
      <c r="AO28" s="317"/>
      <c r="AP28" s="36"/>
      <c r="AQ28" s="36"/>
      <c r="AR28" s="39"/>
      <c r="BE28" s="307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05">
        <v>0.21</v>
      </c>
      <c r="M29" s="304"/>
      <c r="N29" s="304"/>
      <c r="O29" s="304"/>
      <c r="P29" s="304"/>
      <c r="Q29" s="41"/>
      <c r="R29" s="41"/>
      <c r="S29" s="41"/>
      <c r="T29" s="41"/>
      <c r="U29" s="41"/>
      <c r="V29" s="41"/>
      <c r="W29" s="303">
        <f>ROUND(AZ54,2)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1"/>
      <c r="AG29" s="41"/>
      <c r="AH29" s="41"/>
      <c r="AI29" s="41"/>
      <c r="AJ29" s="41"/>
      <c r="AK29" s="303">
        <f>ROUND(AV54,2)</f>
        <v>0</v>
      </c>
      <c r="AL29" s="304"/>
      <c r="AM29" s="304"/>
      <c r="AN29" s="304"/>
      <c r="AO29" s="304"/>
      <c r="AP29" s="41"/>
      <c r="AQ29" s="41"/>
      <c r="AR29" s="42"/>
      <c r="BE29" s="308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05">
        <v>0.15</v>
      </c>
      <c r="M30" s="304"/>
      <c r="N30" s="304"/>
      <c r="O30" s="304"/>
      <c r="P30" s="304"/>
      <c r="Q30" s="41"/>
      <c r="R30" s="41"/>
      <c r="S30" s="41"/>
      <c r="T30" s="41"/>
      <c r="U30" s="41"/>
      <c r="V30" s="41"/>
      <c r="W30" s="303">
        <f>ROUND(BA54,2)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1"/>
      <c r="AG30" s="41"/>
      <c r="AH30" s="41"/>
      <c r="AI30" s="41"/>
      <c r="AJ30" s="41"/>
      <c r="AK30" s="303">
        <f>ROUND(AW54,2)</f>
        <v>0</v>
      </c>
      <c r="AL30" s="304"/>
      <c r="AM30" s="304"/>
      <c r="AN30" s="304"/>
      <c r="AO30" s="304"/>
      <c r="AP30" s="41"/>
      <c r="AQ30" s="41"/>
      <c r="AR30" s="42"/>
      <c r="BE30" s="308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05">
        <v>0.21</v>
      </c>
      <c r="M31" s="304"/>
      <c r="N31" s="304"/>
      <c r="O31" s="304"/>
      <c r="P31" s="304"/>
      <c r="Q31" s="41"/>
      <c r="R31" s="41"/>
      <c r="S31" s="41"/>
      <c r="T31" s="41"/>
      <c r="U31" s="41"/>
      <c r="V31" s="41"/>
      <c r="W31" s="303">
        <f>ROUND(BB54,2)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1"/>
      <c r="AG31" s="41"/>
      <c r="AH31" s="41"/>
      <c r="AI31" s="41"/>
      <c r="AJ31" s="41"/>
      <c r="AK31" s="303">
        <v>0</v>
      </c>
      <c r="AL31" s="304"/>
      <c r="AM31" s="304"/>
      <c r="AN31" s="304"/>
      <c r="AO31" s="304"/>
      <c r="AP31" s="41"/>
      <c r="AQ31" s="41"/>
      <c r="AR31" s="42"/>
      <c r="BE31" s="308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05">
        <v>0.15</v>
      </c>
      <c r="M32" s="304"/>
      <c r="N32" s="304"/>
      <c r="O32" s="304"/>
      <c r="P32" s="304"/>
      <c r="Q32" s="41"/>
      <c r="R32" s="41"/>
      <c r="S32" s="41"/>
      <c r="T32" s="41"/>
      <c r="U32" s="41"/>
      <c r="V32" s="41"/>
      <c r="W32" s="303">
        <f>ROUND(BC54,2)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1"/>
      <c r="AG32" s="41"/>
      <c r="AH32" s="41"/>
      <c r="AI32" s="41"/>
      <c r="AJ32" s="41"/>
      <c r="AK32" s="303">
        <v>0</v>
      </c>
      <c r="AL32" s="304"/>
      <c r="AM32" s="304"/>
      <c r="AN32" s="304"/>
      <c r="AO32" s="304"/>
      <c r="AP32" s="41"/>
      <c r="AQ32" s="41"/>
      <c r="AR32" s="42"/>
      <c r="BE32" s="308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05">
        <v>0</v>
      </c>
      <c r="M33" s="304"/>
      <c r="N33" s="304"/>
      <c r="O33" s="304"/>
      <c r="P33" s="304"/>
      <c r="Q33" s="41"/>
      <c r="R33" s="41"/>
      <c r="S33" s="41"/>
      <c r="T33" s="41"/>
      <c r="U33" s="41"/>
      <c r="V33" s="41"/>
      <c r="W33" s="303">
        <f>ROUND(BD54,2)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1"/>
      <c r="AG33" s="41"/>
      <c r="AH33" s="41"/>
      <c r="AI33" s="41"/>
      <c r="AJ33" s="41"/>
      <c r="AK33" s="303">
        <v>0</v>
      </c>
      <c r="AL33" s="304"/>
      <c r="AM33" s="304"/>
      <c r="AN33" s="304"/>
      <c r="AO33" s="304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40" t="s">
        <v>50</v>
      </c>
      <c r="Y35" s="341"/>
      <c r="Z35" s="341"/>
      <c r="AA35" s="341"/>
      <c r="AB35" s="341"/>
      <c r="AC35" s="45"/>
      <c r="AD35" s="45"/>
      <c r="AE35" s="45"/>
      <c r="AF35" s="45"/>
      <c r="AG35" s="45"/>
      <c r="AH35" s="45"/>
      <c r="AI35" s="45"/>
      <c r="AJ35" s="45"/>
      <c r="AK35" s="342">
        <f>SUM(AK26:AK33)</f>
        <v>0</v>
      </c>
      <c r="AL35" s="341"/>
      <c r="AM35" s="341"/>
      <c r="AN35" s="341"/>
      <c r="AO35" s="34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8" t="str">
        <f>K6</f>
        <v>Sokolov, MŠ Pionýrů 1344 - herní plochy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Sokolov, MŠ Pionýrů 1344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0" t="str">
        <f>IF(AN8="","",AN8)</f>
        <v>27. 4. 2021</v>
      </c>
      <c r="AN47" s="33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Sokolov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31" t="str">
        <f>IF(E17="","",E17)</f>
        <v xml:space="preserve"> </v>
      </c>
      <c r="AN49" s="332"/>
      <c r="AO49" s="332"/>
      <c r="AP49" s="332"/>
      <c r="AQ49" s="36"/>
      <c r="AR49" s="39"/>
      <c r="AS49" s="333" t="s">
        <v>52</v>
      </c>
      <c r="AT49" s="33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39" t="s">
        <v>408</v>
      </c>
      <c r="AN50" s="332"/>
      <c r="AO50" s="332"/>
      <c r="AP50" s="332"/>
      <c r="AQ50" s="36"/>
      <c r="AR50" s="39"/>
      <c r="AS50" s="335"/>
      <c r="AT50" s="33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7"/>
      <c r="AT51" s="33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4" t="s">
        <v>53</v>
      </c>
      <c r="D52" s="325"/>
      <c r="E52" s="325"/>
      <c r="F52" s="325"/>
      <c r="G52" s="325"/>
      <c r="H52" s="66"/>
      <c r="I52" s="326" t="s">
        <v>54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7" t="s">
        <v>55</v>
      </c>
      <c r="AH52" s="325"/>
      <c r="AI52" s="325"/>
      <c r="AJ52" s="325"/>
      <c r="AK52" s="325"/>
      <c r="AL52" s="325"/>
      <c r="AM52" s="325"/>
      <c r="AN52" s="326" t="s">
        <v>56</v>
      </c>
      <c r="AO52" s="325"/>
      <c r="AP52" s="325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1">
        <f>ROUND(AG55,2)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71</v>
      </c>
      <c r="BT54" s="84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0" s="7" customFormat="1" ht="24.75" customHeight="1">
      <c r="A55" s="85" t="s">
        <v>75</v>
      </c>
      <c r="B55" s="86"/>
      <c r="C55" s="87"/>
      <c r="D55" s="320" t="s">
        <v>14</v>
      </c>
      <c r="E55" s="320"/>
      <c r="F55" s="320"/>
      <c r="G55" s="320"/>
      <c r="H55" s="320"/>
      <c r="I55" s="88"/>
      <c r="J55" s="320" t="s">
        <v>17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8">
        <f>'00 - Sokolov, MŠ Pionýrů ...'!J28</f>
        <v>0</v>
      </c>
      <c r="AH55" s="319"/>
      <c r="AI55" s="319"/>
      <c r="AJ55" s="319"/>
      <c r="AK55" s="319"/>
      <c r="AL55" s="319"/>
      <c r="AM55" s="319"/>
      <c r="AN55" s="318">
        <f>SUM(AG55,AT55)</f>
        <v>0</v>
      </c>
      <c r="AO55" s="319"/>
      <c r="AP55" s="319"/>
      <c r="AQ55" s="89" t="s">
        <v>76</v>
      </c>
      <c r="AR55" s="90"/>
      <c r="AS55" s="91">
        <v>0</v>
      </c>
      <c r="AT55" s="92">
        <f>ROUND(SUM(AV55:AW55),2)</f>
        <v>0</v>
      </c>
      <c r="AU55" s="93">
        <f>'00 - Sokolov, MŠ Pionýrů ...'!P82</f>
        <v>0</v>
      </c>
      <c r="AV55" s="92">
        <f>'00 - Sokolov, MŠ Pionýrů ...'!J31</f>
        <v>0</v>
      </c>
      <c r="AW55" s="92">
        <f>'00 - Sokolov, MŠ Pionýrů ...'!J32</f>
        <v>0</v>
      </c>
      <c r="AX55" s="92">
        <f>'00 - Sokolov, MŠ Pionýrů ...'!J33</f>
        <v>0</v>
      </c>
      <c r="AY55" s="92">
        <f>'00 - Sokolov, MŠ Pionýrů ...'!J34</f>
        <v>0</v>
      </c>
      <c r="AZ55" s="92">
        <f>'00 - Sokolov, MŠ Pionýrů ...'!F31</f>
        <v>0</v>
      </c>
      <c r="BA55" s="92">
        <f>'00 - Sokolov, MŠ Pionýrů ...'!F32</f>
        <v>0</v>
      </c>
      <c r="BB55" s="92">
        <f>'00 - Sokolov, MŠ Pionýrů ...'!F33</f>
        <v>0</v>
      </c>
      <c r="BC55" s="92">
        <f>'00 - Sokolov, MŠ Pionýrů ...'!F34</f>
        <v>0</v>
      </c>
      <c r="BD55" s="94">
        <f>'00 - Sokolov, MŠ Pionýrů ...'!F35</f>
        <v>0</v>
      </c>
      <c r="BT55" s="95" t="s">
        <v>77</v>
      </c>
      <c r="BU55" s="95" t="s">
        <v>78</v>
      </c>
      <c r="BV55" s="95" t="s">
        <v>73</v>
      </c>
      <c r="BW55" s="95" t="s">
        <v>5</v>
      </c>
      <c r="BX55" s="95" t="s">
        <v>74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+AzJorvYhZ+qyOwCoexqR8xZ9rIiNemCyry7ve0igmlfMSp99BdGlGGMLMXD83T3HcHnisrxTm/k9dk4wVWqyQ==" saltValue="K2UHSPwIpsByiEvEZOsDr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00 - Sokolov, MŠ Pionýrů 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workbookViewId="0" topLeftCell="A1">
      <selection activeCell="I85" sqref="I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79</v>
      </c>
    </row>
    <row r="4" spans="2:46" s="1" customFormat="1" ht="24.95" customHeight="1">
      <c r="B4" s="20"/>
      <c r="D4" s="98" t="s">
        <v>80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45" t="s">
        <v>17</v>
      </c>
      <c r="F7" s="346"/>
      <c r="G7" s="346"/>
      <c r="H7" s="34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27. 4. 2021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27</v>
      </c>
      <c r="F13" s="34"/>
      <c r="G13" s="34"/>
      <c r="H13" s="34"/>
      <c r="I13" s="100" t="s">
        <v>28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29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7" t="str">
        <f>'Rekapitulace stavby'!E14</f>
        <v>Vyplň údaj</v>
      </c>
      <c r="F16" s="348"/>
      <c r="G16" s="348"/>
      <c r="H16" s="348"/>
      <c r="I16" s="100" t="s">
        <v>28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31</v>
      </c>
      <c r="E18" s="34"/>
      <c r="F18" s="34"/>
      <c r="G18" s="34"/>
      <c r="H18" s="34"/>
      <c r="I18" s="100" t="s">
        <v>26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28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34</v>
      </c>
      <c r="E21" s="34"/>
      <c r="F21" s="34"/>
      <c r="G21" s="34"/>
      <c r="H21" s="34"/>
      <c r="I21" s="100" t="s">
        <v>26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35</v>
      </c>
      <c r="F22" s="34"/>
      <c r="G22" s="34"/>
      <c r="H22" s="34"/>
      <c r="I22" s="100" t="s">
        <v>28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36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9" t="s">
        <v>37</v>
      </c>
      <c r="F25" s="349"/>
      <c r="G25" s="349"/>
      <c r="H25" s="34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38</v>
      </c>
      <c r="E28" s="34"/>
      <c r="F28" s="34"/>
      <c r="G28" s="34"/>
      <c r="H28" s="34"/>
      <c r="I28" s="34"/>
      <c r="J28" s="109">
        <f>ROUND(J82,2)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40</v>
      </c>
      <c r="G30" s="34"/>
      <c r="H30" s="34"/>
      <c r="I30" s="110" t="s">
        <v>39</v>
      </c>
      <c r="J30" s="110" t="s">
        <v>41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42</v>
      </c>
      <c r="E31" s="100" t="s">
        <v>43</v>
      </c>
      <c r="F31" s="112">
        <f>ROUND((SUM(BE82:BE137)),2)</f>
        <v>0</v>
      </c>
      <c r="G31" s="34"/>
      <c r="H31" s="34"/>
      <c r="I31" s="113">
        <v>0.21</v>
      </c>
      <c r="J31" s="112">
        <f>ROUND(((SUM(BE82:BE137))*I31),2)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44</v>
      </c>
      <c r="F32" s="112">
        <f>ROUND((SUM(BF82:BF137)),2)</f>
        <v>0</v>
      </c>
      <c r="G32" s="34"/>
      <c r="H32" s="34"/>
      <c r="I32" s="113">
        <v>0.15</v>
      </c>
      <c r="J32" s="112">
        <f>ROUND(((SUM(BF82:BF137))*I32),2)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45</v>
      </c>
      <c r="F33" s="112">
        <f>ROUND((SUM(BG82:BG137)),2)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46</v>
      </c>
      <c r="F34" s="112">
        <f>ROUND((SUM(BH82:BH137)),2)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47</v>
      </c>
      <c r="F35" s="112">
        <f>ROUND((SUM(BI82:BI137)),2)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48</v>
      </c>
      <c r="E37" s="116"/>
      <c r="F37" s="116"/>
      <c r="G37" s="117" t="s">
        <v>49</v>
      </c>
      <c r="H37" s="118" t="s">
        <v>50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81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8" t="str">
        <f>E7</f>
        <v>Sokolov, MŠ Pionýrů 1344 - herní plochy</v>
      </c>
      <c r="F46" s="344"/>
      <c r="G46" s="344"/>
      <c r="H46" s="344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Sokolov, MŠ Pionýrů 1344</v>
      </c>
      <c r="G48" s="36"/>
      <c r="H48" s="36"/>
      <c r="I48" s="29" t="s">
        <v>23</v>
      </c>
      <c r="J48" s="59" t="str">
        <f>IF(J10="","",J10)</f>
        <v>27. 4. 2021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Město Sokolov</v>
      </c>
      <c r="G50" s="36"/>
      <c r="H50" s="36"/>
      <c r="I50" s="29" t="s">
        <v>31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29</v>
      </c>
      <c r="D51" s="36"/>
      <c r="E51" s="36"/>
      <c r="F51" s="27" t="str">
        <f>IF(E16="","",E16)</f>
        <v>Vyplň údaj</v>
      </c>
      <c r="G51" s="36"/>
      <c r="H51" s="36"/>
      <c r="I51" s="29" t="s">
        <v>34</v>
      </c>
      <c r="J51" s="32" t="str">
        <f>E22</f>
        <v>Michal Kubelka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82</v>
      </c>
      <c r="D53" s="126"/>
      <c r="E53" s="126"/>
      <c r="F53" s="126"/>
      <c r="G53" s="126"/>
      <c r="H53" s="126"/>
      <c r="I53" s="126"/>
      <c r="J53" s="127" t="s">
        <v>83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70</v>
      </c>
      <c r="D55" s="36"/>
      <c r="E55" s="36"/>
      <c r="F55" s="36"/>
      <c r="G55" s="36"/>
      <c r="H55" s="36"/>
      <c r="I55" s="36"/>
      <c r="J55" s="77">
        <f>J82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84</v>
      </c>
    </row>
    <row r="56" spans="2:12" s="9" customFormat="1" ht="24.95" customHeight="1">
      <c r="B56" s="129"/>
      <c r="C56" s="130"/>
      <c r="D56" s="131" t="s">
        <v>85</v>
      </c>
      <c r="E56" s="132"/>
      <c r="F56" s="132"/>
      <c r="G56" s="132"/>
      <c r="H56" s="132"/>
      <c r="I56" s="132"/>
      <c r="J56" s="133">
        <f>J83</f>
        <v>0</v>
      </c>
      <c r="K56" s="130"/>
      <c r="L56" s="134"/>
    </row>
    <row r="57" spans="2:12" s="10" customFormat="1" ht="19.9" customHeight="1">
      <c r="B57" s="135"/>
      <c r="C57" s="136"/>
      <c r="D57" s="137" t="s">
        <v>86</v>
      </c>
      <c r="E57" s="138"/>
      <c r="F57" s="138"/>
      <c r="G57" s="138"/>
      <c r="H57" s="138"/>
      <c r="I57" s="138"/>
      <c r="J57" s="139">
        <f>J84</f>
        <v>0</v>
      </c>
      <c r="K57" s="136"/>
      <c r="L57" s="140"/>
    </row>
    <row r="58" spans="2:12" s="10" customFormat="1" ht="19.9" customHeight="1">
      <c r="B58" s="135"/>
      <c r="C58" s="136"/>
      <c r="D58" s="137" t="s">
        <v>87</v>
      </c>
      <c r="E58" s="138"/>
      <c r="F58" s="138"/>
      <c r="G58" s="138"/>
      <c r="H58" s="138"/>
      <c r="I58" s="138"/>
      <c r="J58" s="139">
        <f>J100</f>
        <v>0</v>
      </c>
      <c r="K58" s="136"/>
      <c r="L58" s="140"/>
    </row>
    <row r="59" spans="2:12" s="10" customFormat="1" ht="19.9" customHeight="1">
      <c r="B59" s="135"/>
      <c r="C59" s="136"/>
      <c r="D59" s="137" t="s">
        <v>88</v>
      </c>
      <c r="E59" s="138"/>
      <c r="F59" s="138"/>
      <c r="G59" s="138"/>
      <c r="H59" s="138"/>
      <c r="I59" s="138"/>
      <c r="J59" s="139">
        <f>J110</f>
        <v>0</v>
      </c>
      <c r="K59" s="136"/>
      <c r="L59" s="140"/>
    </row>
    <row r="60" spans="2:12" s="9" customFormat="1" ht="24.95" customHeight="1">
      <c r="B60" s="129"/>
      <c r="C60" s="130"/>
      <c r="D60" s="131" t="s">
        <v>89</v>
      </c>
      <c r="E60" s="132"/>
      <c r="F60" s="132"/>
      <c r="G60" s="132"/>
      <c r="H60" s="132"/>
      <c r="I60" s="132"/>
      <c r="J60" s="133">
        <f>J113</f>
        <v>0</v>
      </c>
      <c r="K60" s="130"/>
      <c r="L60" s="134"/>
    </row>
    <row r="61" spans="2:12" s="9" customFormat="1" ht="24.95" customHeight="1">
      <c r="B61" s="129"/>
      <c r="C61" s="130"/>
      <c r="D61" s="131" t="s">
        <v>90</v>
      </c>
      <c r="E61" s="132"/>
      <c r="F61" s="132"/>
      <c r="G61" s="132"/>
      <c r="H61" s="132"/>
      <c r="I61" s="132"/>
      <c r="J61" s="133">
        <f>J126</f>
        <v>0</v>
      </c>
      <c r="K61" s="130"/>
      <c r="L61" s="134"/>
    </row>
    <row r="62" spans="2:12" s="10" customFormat="1" ht="19.9" customHeight="1">
      <c r="B62" s="135"/>
      <c r="C62" s="136"/>
      <c r="D62" s="137" t="s">
        <v>91</v>
      </c>
      <c r="E62" s="138"/>
      <c r="F62" s="138"/>
      <c r="G62" s="138"/>
      <c r="H62" s="138"/>
      <c r="I62" s="138"/>
      <c r="J62" s="139">
        <f>J127</f>
        <v>0</v>
      </c>
      <c r="K62" s="136"/>
      <c r="L62" s="140"/>
    </row>
    <row r="63" spans="2:12" s="10" customFormat="1" ht="19.9" customHeight="1">
      <c r="B63" s="135"/>
      <c r="C63" s="136"/>
      <c r="D63" s="137" t="s">
        <v>92</v>
      </c>
      <c r="E63" s="138"/>
      <c r="F63" s="138"/>
      <c r="G63" s="138"/>
      <c r="H63" s="138"/>
      <c r="I63" s="138"/>
      <c r="J63" s="139">
        <f>J132</f>
        <v>0</v>
      </c>
      <c r="K63" s="136"/>
      <c r="L63" s="140"/>
    </row>
    <row r="64" spans="2:12" s="10" customFormat="1" ht="19.9" customHeight="1">
      <c r="B64" s="135"/>
      <c r="C64" s="136"/>
      <c r="D64" s="137" t="s">
        <v>93</v>
      </c>
      <c r="E64" s="138"/>
      <c r="F64" s="138"/>
      <c r="G64" s="138"/>
      <c r="H64" s="138"/>
      <c r="I64" s="138"/>
      <c r="J64" s="139">
        <f>J135</f>
        <v>0</v>
      </c>
      <c r="K64" s="136"/>
      <c r="L64" s="140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94</v>
      </c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28" t="str">
        <f>E7</f>
        <v>Sokolov, MŠ Pionýrů 1344 - herní plochy</v>
      </c>
      <c r="F74" s="344"/>
      <c r="G74" s="344"/>
      <c r="H74" s="344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F10</f>
        <v>Sokolov, MŠ Pionýrů 1344</v>
      </c>
      <c r="G76" s="36"/>
      <c r="H76" s="36"/>
      <c r="I76" s="29" t="s">
        <v>23</v>
      </c>
      <c r="J76" s="59" t="str">
        <f>IF(J10="","",J10)</f>
        <v>27. 4. 2021</v>
      </c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E13</f>
        <v>Město Sokolov</v>
      </c>
      <c r="G78" s="36"/>
      <c r="H78" s="36"/>
      <c r="I78" s="29" t="s">
        <v>31</v>
      </c>
      <c r="J78" s="32" t="str">
        <f>E19</f>
        <v xml:space="preserve"> </v>
      </c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IF(E16="","",E16)</f>
        <v>Vyplň údaj</v>
      </c>
      <c r="G79" s="36"/>
      <c r="H79" s="36"/>
      <c r="I79" s="29" t="s">
        <v>34</v>
      </c>
      <c r="J79" s="32" t="str">
        <f>E22</f>
        <v>Michal Kubelka</v>
      </c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1"/>
      <c r="B81" s="142"/>
      <c r="C81" s="143" t="s">
        <v>95</v>
      </c>
      <c r="D81" s="144" t="s">
        <v>57</v>
      </c>
      <c r="E81" s="144" t="s">
        <v>53</v>
      </c>
      <c r="F81" s="144" t="s">
        <v>54</v>
      </c>
      <c r="G81" s="144" t="s">
        <v>96</v>
      </c>
      <c r="H81" s="144" t="s">
        <v>97</v>
      </c>
      <c r="I81" s="144" t="s">
        <v>98</v>
      </c>
      <c r="J81" s="144" t="s">
        <v>83</v>
      </c>
      <c r="K81" s="145" t="s">
        <v>99</v>
      </c>
      <c r="L81" s="146"/>
      <c r="M81" s="68" t="s">
        <v>19</v>
      </c>
      <c r="N81" s="69" t="s">
        <v>42</v>
      </c>
      <c r="O81" s="69" t="s">
        <v>100</v>
      </c>
      <c r="P81" s="69" t="s">
        <v>101</v>
      </c>
      <c r="Q81" s="69" t="s">
        <v>102</v>
      </c>
      <c r="R81" s="69" t="s">
        <v>103</v>
      </c>
      <c r="S81" s="69" t="s">
        <v>104</v>
      </c>
      <c r="T81" s="70" t="s">
        <v>105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9" customHeight="1">
      <c r="A82" s="34"/>
      <c r="B82" s="35"/>
      <c r="C82" s="75" t="s">
        <v>106</v>
      </c>
      <c r="D82" s="36"/>
      <c r="E82" s="36"/>
      <c r="F82" s="36"/>
      <c r="G82" s="36"/>
      <c r="H82" s="36"/>
      <c r="I82" s="36"/>
      <c r="J82" s="147">
        <f>BK82</f>
        <v>0</v>
      </c>
      <c r="K82" s="36"/>
      <c r="L82" s="39"/>
      <c r="M82" s="71"/>
      <c r="N82" s="148"/>
      <c r="O82" s="72"/>
      <c r="P82" s="149">
        <f>P83+P113+P126</f>
        <v>0</v>
      </c>
      <c r="Q82" s="72"/>
      <c r="R82" s="149">
        <f>R83+R113+R126</f>
        <v>0.005</v>
      </c>
      <c r="S82" s="72"/>
      <c r="T82" s="150">
        <f>T83+T113+T126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84</v>
      </c>
      <c r="BK82" s="151">
        <f>BK83+BK113+BK126</f>
        <v>0</v>
      </c>
    </row>
    <row r="83" spans="2:63" s="12" customFormat="1" ht="25.9" customHeight="1">
      <c r="B83" s="152"/>
      <c r="C83" s="153"/>
      <c r="D83" s="154" t="s">
        <v>71</v>
      </c>
      <c r="E83" s="155" t="s">
        <v>107</v>
      </c>
      <c r="F83" s="155" t="s">
        <v>108</v>
      </c>
      <c r="G83" s="153"/>
      <c r="H83" s="153"/>
      <c r="I83" s="156"/>
      <c r="J83" s="157">
        <f>BK83</f>
        <v>0</v>
      </c>
      <c r="K83" s="153"/>
      <c r="L83" s="158"/>
      <c r="M83" s="159"/>
      <c r="N83" s="160"/>
      <c r="O83" s="160"/>
      <c r="P83" s="161">
        <f>P84+P100+P110</f>
        <v>0</v>
      </c>
      <c r="Q83" s="160"/>
      <c r="R83" s="161">
        <f>R84+R100+R110</f>
        <v>0.005</v>
      </c>
      <c r="S83" s="160"/>
      <c r="T83" s="162">
        <f>T84+T100+T110</f>
        <v>0</v>
      </c>
      <c r="AR83" s="163" t="s">
        <v>77</v>
      </c>
      <c r="AT83" s="164" t="s">
        <v>71</v>
      </c>
      <c r="AU83" s="164" t="s">
        <v>72</v>
      </c>
      <c r="AY83" s="163" t="s">
        <v>109</v>
      </c>
      <c r="BK83" s="165">
        <f>BK84+BK100+BK110</f>
        <v>0</v>
      </c>
    </row>
    <row r="84" spans="2:63" s="12" customFormat="1" ht="22.9" customHeight="1">
      <c r="B84" s="152"/>
      <c r="C84" s="153"/>
      <c r="D84" s="154" t="s">
        <v>71</v>
      </c>
      <c r="E84" s="166" t="s">
        <v>77</v>
      </c>
      <c r="F84" s="166" t="s">
        <v>110</v>
      </c>
      <c r="G84" s="153"/>
      <c r="H84" s="153"/>
      <c r="I84" s="156"/>
      <c r="J84" s="167">
        <f>BK84</f>
        <v>0</v>
      </c>
      <c r="K84" s="153"/>
      <c r="L84" s="158"/>
      <c r="M84" s="159"/>
      <c r="N84" s="160"/>
      <c r="O84" s="160"/>
      <c r="P84" s="161">
        <f>SUM(P85:P99)</f>
        <v>0</v>
      </c>
      <c r="Q84" s="160"/>
      <c r="R84" s="161">
        <f>SUM(R85:R99)</f>
        <v>0.005</v>
      </c>
      <c r="S84" s="160"/>
      <c r="T84" s="162">
        <f>SUM(T85:T99)</f>
        <v>0</v>
      </c>
      <c r="AR84" s="163" t="s">
        <v>77</v>
      </c>
      <c r="AT84" s="164" t="s">
        <v>71</v>
      </c>
      <c r="AU84" s="164" t="s">
        <v>77</v>
      </c>
      <c r="AY84" s="163" t="s">
        <v>109</v>
      </c>
      <c r="BK84" s="165">
        <f>SUM(BK85:BK99)</f>
        <v>0</v>
      </c>
    </row>
    <row r="85" spans="1:65" s="2" customFormat="1" ht="16.5" customHeight="1">
      <c r="A85" s="34"/>
      <c r="B85" s="35"/>
      <c r="C85" s="168" t="s">
        <v>77</v>
      </c>
      <c r="D85" s="168" t="s">
        <v>111</v>
      </c>
      <c r="E85" s="169" t="s">
        <v>112</v>
      </c>
      <c r="F85" s="170" t="s">
        <v>113</v>
      </c>
      <c r="G85" s="171" t="s">
        <v>114</v>
      </c>
      <c r="H85" s="172">
        <v>100</v>
      </c>
      <c r="I85" s="173"/>
      <c r="J85" s="174">
        <f>ROUND(I85*H85,2)</f>
        <v>0</v>
      </c>
      <c r="K85" s="170" t="s">
        <v>115</v>
      </c>
      <c r="L85" s="39"/>
      <c r="M85" s="175" t="s">
        <v>19</v>
      </c>
      <c r="N85" s="176" t="s">
        <v>43</v>
      </c>
      <c r="O85" s="64"/>
      <c r="P85" s="177">
        <f>O85*H85</f>
        <v>0</v>
      </c>
      <c r="Q85" s="177">
        <v>0</v>
      </c>
      <c r="R85" s="177">
        <f>Q85*H85</f>
        <v>0</v>
      </c>
      <c r="S85" s="177">
        <v>0</v>
      </c>
      <c r="T85" s="178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79" t="s">
        <v>116</v>
      </c>
      <c r="AT85" s="179" t="s">
        <v>111</v>
      </c>
      <c r="AU85" s="179" t="s">
        <v>79</v>
      </c>
      <c r="AY85" s="17" t="s">
        <v>109</v>
      </c>
      <c r="BE85" s="180">
        <f>IF(N85="základní",J85,0)</f>
        <v>0</v>
      </c>
      <c r="BF85" s="180">
        <f>IF(N85="snížená",J85,0)</f>
        <v>0</v>
      </c>
      <c r="BG85" s="180">
        <f>IF(N85="zákl. přenesená",J85,0)</f>
        <v>0</v>
      </c>
      <c r="BH85" s="180">
        <f>IF(N85="sníž. přenesená",J85,0)</f>
        <v>0</v>
      </c>
      <c r="BI85" s="180">
        <f>IF(N85="nulová",J85,0)</f>
        <v>0</v>
      </c>
      <c r="BJ85" s="17" t="s">
        <v>77</v>
      </c>
      <c r="BK85" s="180">
        <f>ROUND(I85*H85,2)</f>
        <v>0</v>
      </c>
      <c r="BL85" s="17" t="s">
        <v>116</v>
      </c>
      <c r="BM85" s="179" t="s">
        <v>117</v>
      </c>
    </row>
    <row r="86" spans="1:47" s="2" customFormat="1" ht="68.25">
      <c r="A86" s="34"/>
      <c r="B86" s="35"/>
      <c r="C86" s="36"/>
      <c r="D86" s="181" t="s">
        <v>118</v>
      </c>
      <c r="E86" s="36"/>
      <c r="F86" s="182" t="s">
        <v>119</v>
      </c>
      <c r="G86" s="36"/>
      <c r="H86" s="36"/>
      <c r="I86" s="183"/>
      <c r="J86" s="36"/>
      <c r="K86" s="36"/>
      <c r="L86" s="39"/>
      <c r="M86" s="184"/>
      <c r="N86" s="185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118</v>
      </c>
      <c r="AU86" s="17" t="s">
        <v>79</v>
      </c>
    </row>
    <row r="87" spans="2:51" s="13" customFormat="1" ht="12">
      <c r="B87" s="186"/>
      <c r="C87" s="187"/>
      <c r="D87" s="181" t="s">
        <v>120</v>
      </c>
      <c r="E87" s="188" t="s">
        <v>19</v>
      </c>
      <c r="F87" s="189" t="s">
        <v>121</v>
      </c>
      <c r="G87" s="187"/>
      <c r="H87" s="188" t="s">
        <v>19</v>
      </c>
      <c r="I87" s="190"/>
      <c r="J87" s="187"/>
      <c r="K87" s="187"/>
      <c r="L87" s="191"/>
      <c r="M87" s="192"/>
      <c r="N87" s="193"/>
      <c r="O87" s="193"/>
      <c r="P87" s="193"/>
      <c r="Q87" s="193"/>
      <c r="R87" s="193"/>
      <c r="S87" s="193"/>
      <c r="T87" s="194"/>
      <c r="AT87" s="195" t="s">
        <v>120</v>
      </c>
      <c r="AU87" s="195" t="s">
        <v>79</v>
      </c>
      <c r="AV87" s="13" t="s">
        <v>77</v>
      </c>
      <c r="AW87" s="13" t="s">
        <v>33</v>
      </c>
      <c r="AX87" s="13" t="s">
        <v>72</v>
      </c>
      <c r="AY87" s="195" t="s">
        <v>109</v>
      </c>
    </row>
    <row r="88" spans="2:51" s="14" customFormat="1" ht="12">
      <c r="B88" s="196"/>
      <c r="C88" s="197"/>
      <c r="D88" s="181" t="s">
        <v>120</v>
      </c>
      <c r="E88" s="198" t="s">
        <v>19</v>
      </c>
      <c r="F88" s="199" t="s">
        <v>122</v>
      </c>
      <c r="G88" s="197"/>
      <c r="H88" s="200">
        <v>100</v>
      </c>
      <c r="I88" s="201"/>
      <c r="J88" s="197"/>
      <c r="K88" s="197"/>
      <c r="L88" s="202"/>
      <c r="M88" s="203"/>
      <c r="N88" s="204"/>
      <c r="O88" s="204"/>
      <c r="P88" s="204"/>
      <c r="Q88" s="204"/>
      <c r="R88" s="204"/>
      <c r="S88" s="204"/>
      <c r="T88" s="205"/>
      <c r="AT88" s="206" t="s">
        <v>120</v>
      </c>
      <c r="AU88" s="206" t="s">
        <v>79</v>
      </c>
      <c r="AV88" s="14" t="s">
        <v>79</v>
      </c>
      <c r="AW88" s="14" t="s">
        <v>33</v>
      </c>
      <c r="AX88" s="14" t="s">
        <v>77</v>
      </c>
      <c r="AY88" s="206" t="s">
        <v>109</v>
      </c>
    </row>
    <row r="89" spans="1:65" s="2" customFormat="1" ht="24">
      <c r="A89" s="34"/>
      <c r="B89" s="35"/>
      <c r="C89" s="168" t="s">
        <v>79</v>
      </c>
      <c r="D89" s="168" t="s">
        <v>111</v>
      </c>
      <c r="E89" s="169" t="s">
        <v>123</v>
      </c>
      <c r="F89" s="170" t="s">
        <v>124</v>
      </c>
      <c r="G89" s="171" t="s">
        <v>114</v>
      </c>
      <c r="H89" s="172">
        <v>250</v>
      </c>
      <c r="I89" s="173"/>
      <c r="J89" s="174">
        <f>ROUND(I89*H89,2)</f>
        <v>0</v>
      </c>
      <c r="K89" s="170" t="s">
        <v>115</v>
      </c>
      <c r="L89" s="39"/>
      <c r="M89" s="175" t="s">
        <v>19</v>
      </c>
      <c r="N89" s="176" t="s">
        <v>43</v>
      </c>
      <c r="O89" s="64"/>
      <c r="P89" s="177">
        <f>O89*H89</f>
        <v>0</v>
      </c>
      <c r="Q89" s="177">
        <v>0</v>
      </c>
      <c r="R89" s="177">
        <f>Q89*H89</f>
        <v>0</v>
      </c>
      <c r="S89" s="177">
        <v>0</v>
      </c>
      <c r="T89" s="17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9" t="s">
        <v>116</v>
      </c>
      <c r="AT89" s="179" t="s">
        <v>111</v>
      </c>
      <c r="AU89" s="179" t="s">
        <v>79</v>
      </c>
      <c r="AY89" s="17" t="s">
        <v>109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17" t="s">
        <v>77</v>
      </c>
      <c r="BK89" s="180">
        <f>ROUND(I89*H89,2)</f>
        <v>0</v>
      </c>
      <c r="BL89" s="17" t="s">
        <v>116</v>
      </c>
      <c r="BM89" s="179" t="s">
        <v>125</v>
      </c>
    </row>
    <row r="90" spans="1:47" s="2" customFormat="1" ht="48.75">
      <c r="A90" s="34"/>
      <c r="B90" s="35"/>
      <c r="C90" s="36"/>
      <c r="D90" s="181" t="s">
        <v>118</v>
      </c>
      <c r="E90" s="36"/>
      <c r="F90" s="182" t="s">
        <v>126</v>
      </c>
      <c r="G90" s="36"/>
      <c r="H90" s="36"/>
      <c r="I90" s="183"/>
      <c r="J90" s="36"/>
      <c r="K90" s="36"/>
      <c r="L90" s="39"/>
      <c r="M90" s="184"/>
      <c r="N90" s="185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118</v>
      </c>
      <c r="AU90" s="17" t="s">
        <v>79</v>
      </c>
    </row>
    <row r="91" spans="2:51" s="13" customFormat="1" ht="12">
      <c r="B91" s="186"/>
      <c r="C91" s="187"/>
      <c r="D91" s="181" t="s">
        <v>120</v>
      </c>
      <c r="E91" s="188" t="s">
        <v>19</v>
      </c>
      <c r="F91" s="189" t="s">
        <v>127</v>
      </c>
      <c r="G91" s="187"/>
      <c r="H91" s="188" t="s">
        <v>19</v>
      </c>
      <c r="I91" s="190"/>
      <c r="J91" s="187"/>
      <c r="K91" s="187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120</v>
      </c>
      <c r="AU91" s="195" t="s">
        <v>79</v>
      </c>
      <c r="AV91" s="13" t="s">
        <v>77</v>
      </c>
      <c r="AW91" s="13" t="s">
        <v>33</v>
      </c>
      <c r="AX91" s="13" t="s">
        <v>72</v>
      </c>
      <c r="AY91" s="195" t="s">
        <v>109</v>
      </c>
    </row>
    <row r="92" spans="2:51" s="13" customFormat="1" ht="12">
      <c r="B92" s="186"/>
      <c r="C92" s="187"/>
      <c r="D92" s="181" t="s">
        <v>120</v>
      </c>
      <c r="E92" s="188" t="s">
        <v>19</v>
      </c>
      <c r="F92" s="189" t="s">
        <v>128</v>
      </c>
      <c r="G92" s="187"/>
      <c r="H92" s="188" t="s">
        <v>19</v>
      </c>
      <c r="I92" s="190"/>
      <c r="J92" s="187"/>
      <c r="K92" s="187"/>
      <c r="L92" s="191"/>
      <c r="M92" s="192"/>
      <c r="N92" s="193"/>
      <c r="O92" s="193"/>
      <c r="P92" s="193"/>
      <c r="Q92" s="193"/>
      <c r="R92" s="193"/>
      <c r="S92" s="193"/>
      <c r="T92" s="194"/>
      <c r="AT92" s="195" t="s">
        <v>120</v>
      </c>
      <c r="AU92" s="195" t="s">
        <v>79</v>
      </c>
      <c r="AV92" s="13" t="s">
        <v>77</v>
      </c>
      <c r="AW92" s="13" t="s">
        <v>33</v>
      </c>
      <c r="AX92" s="13" t="s">
        <v>72</v>
      </c>
      <c r="AY92" s="195" t="s">
        <v>109</v>
      </c>
    </row>
    <row r="93" spans="2:51" s="14" customFormat="1" ht="12">
      <c r="B93" s="196"/>
      <c r="C93" s="197"/>
      <c r="D93" s="181" t="s">
        <v>120</v>
      </c>
      <c r="E93" s="198" t="s">
        <v>19</v>
      </c>
      <c r="F93" s="199" t="s">
        <v>129</v>
      </c>
      <c r="G93" s="197"/>
      <c r="H93" s="200">
        <v>250</v>
      </c>
      <c r="I93" s="201"/>
      <c r="J93" s="197"/>
      <c r="K93" s="197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120</v>
      </c>
      <c r="AU93" s="206" t="s">
        <v>79</v>
      </c>
      <c r="AV93" s="14" t="s">
        <v>79</v>
      </c>
      <c r="AW93" s="14" t="s">
        <v>33</v>
      </c>
      <c r="AX93" s="14" t="s">
        <v>77</v>
      </c>
      <c r="AY93" s="206" t="s">
        <v>109</v>
      </c>
    </row>
    <row r="94" spans="1:65" s="2" customFormat="1" ht="24">
      <c r="A94" s="34"/>
      <c r="B94" s="35"/>
      <c r="C94" s="168" t="s">
        <v>130</v>
      </c>
      <c r="D94" s="168" t="s">
        <v>111</v>
      </c>
      <c r="E94" s="169" t="s">
        <v>131</v>
      </c>
      <c r="F94" s="170" t="s">
        <v>132</v>
      </c>
      <c r="G94" s="171" t="s">
        <v>114</v>
      </c>
      <c r="H94" s="172">
        <v>250</v>
      </c>
      <c r="I94" s="173"/>
      <c r="J94" s="174">
        <f>ROUND(I94*H94,2)</f>
        <v>0</v>
      </c>
      <c r="K94" s="170" t="s">
        <v>115</v>
      </c>
      <c r="L94" s="39"/>
      <c r="M94" s="175" t="s">
        <v>19</v>
      </c>
      <c r="N94" s="176" t="s">
        <v>43</v>
      </c>
      <c r="O94" s="6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116</v>
      </c>
      <c r="AT94" s="179" t="s">
        <v>111</v>
      </c>
      <c r="AU94" s="179" t="s">
        <v>79</v>
      </c>
      <c r="AY94" s="17" t="s">
        <v>109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77</v>
      </c>
      <c r="BK94" s="180">
        <f>ROUND(I94*H94,2)</f>
        <v>0</v>
      </c>
      <c r="BL94" s="17" t="s">
        <v>116</v>
      </c>
      <c r="BM94" s="179" t="s">
        <v>133</v>
      </c>
    </row>
    <row r="95" spans="1:47" s="2" customFormat="1" ht="107.25">
      <c r="A95" s="34"/>
      <c r="B95" s="35"/>
      <c r="C95" s="36"/>
      <c r="D95" s="181" t="s">
        <v>118</v>
      </c>
      <c r="E95" s="36"/>
      <c r="F95" s="182" t="s">
        <v>134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118</v>
      </c>
      <c r="AU95" s="17" t="s">
        <v>79</v>
      </c>
    </row>
    <row r="96" spans="2:51" s="13" customFormat="1" ht="12">
      <c r="B96" s="186"/>
      <c r="C96" s="187"/>
      <c r="D96" s="181" t="s">
        <v>120</v>
      </c>
      <c r="E96" s="188" t="s">
        <v>19</v>
      </c>
      <c r="F96" s="189" t="s">
        <v>135</v>
      </c>
      <c r="G96" s="187"/>
      <c r="H96" s="188" t="s">
        <v>19</v>
      </c>
      <c r="I96" s="190"/>
      <c r="J96" s="187"/>
      <c r="K96" s="187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120</v>
      </c>
      <c r="AU96" s="195" t="s">
        <v>79</v>
      </c>
      <c r="AV96" s="13" t="s">
        <v>77</v>
      </c>
      <c r="AW96" s="13" t="s">
        <v>33</v>
      </c>
      <c r="AX96" s="13" t="s">
        <v>72</v>
      </c>
      <c r="AY96" s="195" t="s">
        <v>109</v>
      </c>
    </row>
    <row r="97" spans="2:51" s="14" customFormat="1" ht="12">
      <c r="B97" s="196"/>
      <c r="C97" s="197"/>
      <c r="D97" s="181" t="s">
        <v>120</v>
      </c>
      <c r="E97" s="198" t="s">
        <v>19</v>
      </c>
      <c r="F97" s="199" t="s">
        <v>129</v>
      </c>
      <c r="G97" s="197"/>
      <c r="H97" s="200">
        <v>250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120</v>
      </c>
      <c r="AU97" s="206" t="s">
        <v>79</v>
      </c>
      <c r="AV97" s="14" t="s">
        <v>79</v>
      </c>
      <c r="AW97" s="14" t="s">
        <v>33</v>
      </c>
      <c r="AX97" s="14" t="s">
        <v>77</v>
      </c>
      <c r="AY97" s="206" t="s">
        <v>109</v>
      </c>
    </row>
    <row r="98" spans="1:65" s="2" customFormat="1" ht="16.5" customHeight="1">
      <c r="A98" s="34"/>
      <c r="B98" s="35"/>
      <c r="C98" s="207" t="s">
        <v>116</v>
      </c>
      <c r="D98" s="207" t="s">
        <v>136</v>
      </c>
      <c r="E98" s="208" t="s">
        <v>137</v>
      </c>
      <c r="F98" s="209" t="s">
        <v>138</v>
      </c>
      <c r="G98" s="210" t="s">
        <v>139</v>
      </c>
      <c r="H98" s="211">
        <v>5</v>
      </c>
      <c r="I98" s="212"/>
      <c r="J98" s="213">
        <f>ROUND(I98*H98,2)</f>
        <v>0</v>
      </c>
      <c r="K98" s="209" t="s">
        <v>115</v>
      </c>
      <c r="L98" s="214"/>
      <c r="M98" s="215" t="s">
        <v>19</v>
      </c>
      <c r="N98" s="216" t="s">
        <v>43</v>
      </c>
      <c r="O98" s="64"/>
      <c r="P98" s="177">
        <f>O98*H98</f>
        <v>0</v>
      </c>
      <c r="Q98" s="177">
        <v>0.001</v>
      </c>
      <c r="R98" s="177">
        <f>Q98*H98</f>
        <v>0.005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140</v>
      </c>
      <c r="AT98" s="179" t="s">
        <v>136</v>
      </c>
      <c r="AU98" s="179" t="s">
        <v>79</v>
      </c>
      <c r="AY98" s="17" t="s">
        <v>109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77</v>
      </c>
      <c r="BK98" s="180">
        <f>ROUND(I98*H98,2)</f>
        <v>0</v>
      </c>
      <c r="BL98" s="17" t="s">
        <v>116</v>
      </c>
      <c r="BM98" s="179" t="s">
        <v>141</v>
      </c>
    </row>
    <row r="99" spans="2:51" s="14" customFormat="1" ht="12">
      <c r="B99" s="196"/>
      <c r="C99" s="197"/>
      <c r="D99" s="181" t="s">
        <v>120</v>
      </c>
      <c r="E99" s="197"/>
      <c r="F99" s="199" t="s">
        <v>142</v>
      </c>
      <c r="G99" s="197"/>
      <c r="H99" s="200">
        <v>5</v>
      </c>
      <c r="I99" s="201"/>
      <c r="J99" s="197"/>
      <c r="K99" s="197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120</v>
      </c>
      <c r="AU99" s="206" t="s">
        <v>79</v>
      </c>
      <c r="AV99" s="14" t="s">
        <v>79</v>
      </c>
      <c r="AW99" s="14" t="s">
        <v>4</v>
      </c>
      <c r="AX99" s="14" t="s">
        <v>77</v>
      </c>
      <c r="AY99" s="206" t="s">
        <v>109</v>
      </c>
    </row>
    <row r="100" spans="2:63" s="12" customFormat="1" ht="22.9" customHeight="1">
      <c r="B100" s="152"/>
      <c r="C100" s="153"/>
      <c r="D100" s="154" t="s">
        <v>71</v>
      </c>
      <c r="E100" s="166" t="s">
        <v>143</v>
      </c>
      <c r="F100" s="166" t="s">
        <v>144</v>
      </c>
      <c r="G100" s="153"/>
      <c r="H100" s="153"/>
      <c r="I100" s="156"/>
      <c r="J100" s="167">
        <f>BK100</f>
        <v>0</v>
      </c>
      <c r="K100" s="153"/>
      <c r="L100" s="158"/>
      <c r="M100" s="159"/>
      <c r="N100" s="160"/>
      <c r="O100" s="160"/>
      <c r="P100" s="161">
        <f>SUM(P101:P109)</f>
        <v>0</v>
      </c>
      <c r="Q100" s="160"/>
      <c r="R100" s="161">
        <f>SUM(R101:R109)</f>
        <v>0</v>
      </c>
      <c r="S100" s="160"/>
      <c r="T100" s="162">
        <f>SUM(T101:T109)</f>
        <v>0</v>
      </c>
      <c r="AR100" s="163" t="s">
        <v>77</v>
      </c>
      <c r="AT100" s="164" t="s">
        <v>71</v>
      </c>
      <c r="AU100" s="164" t="s">
        <v>77</v>
      </c>
      <c r="AY100" s="163" t="s">
        <v>109</v>
      </c>
      <c r="BK100" s="165">
        <f>SUM(BK101:BK109)</f>
        <v>0</v>
      </c>
    </row>
    <row r="101" spans="1:65" s="2" customFormat="1" ht="16.5" customHeight="1">
      <c r="A101" s="34"/>
      <c r="B101" s="35"/>
      <c r="C101" s="168" t="s">
        <v>143</v>
      </c>
      <c r="D101" s="168" t="s">
        <v>111</v>
      </c>
      <c r="E101" s="169" t="s">
        <v>145</v>
      </c>
      <c r="F101" s="170" t="s">
        <v>146</v>
      </c>
      <c r="G101" s="171" t="s">
        <v>114</v>
      </c>
      <c r="H101" s="172">
        <v>100</v>
      </c>
      <c r="I101" s="173"/>
      <c r="J101" s="174">
        <f>ROUND(I101*H101,2)</f>
        <v>0</v>
      </c>
      <c r="K101" s="170" t="s">
        <v>115</v>
      </c>
      <c r="L101" s="39"/>
      <c r="M101" s="175" t="s">
        <v>19</v>
      </c>
      <c r="N101" s="176" t="s">
        <v>43</v>
      </c>
      <c r="O101" s="64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116</v>
      </c>
      <c r="AT101" s="179" t="s">
        <v>111</v>
      </c>
      <c r="AU101" s="179" t="s">
        <v>79</v>
      </c>
      <c r="AY101" s="17" t="s">
        <v>109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77</v>
      </c>
      <c r="BK101" s="180">
        <f>ROUND(I101*H101,2)</f>
        <v>0</v>
      </c>
      <c r="BL101" s="17" t="s">
        <v>116</v>
      </c>
      <c r="BM101" s="179" t="s">
        <v>147</v>
      </c>
    </row>
    <row r="102" spans="2:51" s="13" customFormat="1" ht="12">
      <c r="B102" s="186"/>
      <c r="C102" s="187"/>
      <c r="D102" s="181" t="s">
        <v>120</v>
      </c>
      <c r="E102" s="188" t="s">
        <v>19</v>
      </c>
      <c r="F102" s="189" t="s">
        <v>148</v>
      </c>
      <c r="G102" s="187"/>
      <c r="H102" s="188" t="s">
        <v>19</v>
      </c>
      <c r="I102" s="190"/>
      <c r="J102" s="187"/>
      <c r="K102" s="187"/>
      <c r="L102" s="191"/>
      <c r="M102" s="192"/>
      <c r="N102" s="193"/>
      <c r="O102" s="193"/>
      <c r="P102" s="193"/>
      <c r="Q102" s="193"/>
      <c r="R102" s="193"/>
      <c r="S102" s="193"/>
      <c r="T102" s="194"/>
      <c r="AT102" s="195" t="s">
        <v>120</v>
      </c>
      <c r="AU102" s="195" t="s">
        <v>79</v>
      </c>
      <c r="AV102" s="13" t="s">
        <v>77</v>
      </c>
      <c r="AW102" s="13" t="s">
        <v>33</v>
      </c>
      <c r="AX102" s="13" t="s">
        <v>72</v>
      </c>
      <c r="AY102" s="195" t="s">
        <v>109</v>
      </c>
    </row>
    <row r="103" spans="2:51" s="14" customFormat="1" ht="12">
      <c r="B103" s="196"/>
      <c r="C103" s="197"/>
      <c r="D103" s="181" t="s">
        <v>120</v>
      </c>
      <c r="E103" s="198" t="s">
        <v>19</v>
      </c>
      <c r="F103" s="199" t="s">
        <v>122</v>
      </c>
      <c r="G103" s="197"/>
      <c r="H103" s="200">
        <v>100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120</v>
      </c>
      <c r="AU103" s="206" t="s">
        <v>79</v>
      </c>
      <c r="AV103" s="14" t="s">
        <v>79</v>
      </c>
      <c r="AW103" s="14" t="s">
        <v>33</v>
      </c>
      <c r="AX103" s="14" t="s">
        <v>77</v>
      </c>
      <c r="AY103" s="206" t="s">
        <v>109</v>
      </c>
    </row>
    <row r="104" spans="1:65" s="2" customFormat="1" ht="16.5" customHeight="1">
      <c r="A104" s="34"/>
      <c r="B104" s="35"/>
      <c r="C104" s="168" t="s">
        <v>149</v>
      </c>
      <c r="D104" s="168" t="s">
        <v>111</v>
      </c>
      <c r="E104" s="169" t="s">
        <v>150</v>
      </c>
      <c r="F104" s="170" t="s">
        <v>151</v>
      </c>
      <c r="G104" s="171" t="s">
        <v>114</v>
      </c>
      <c r="H104" s="172">
        <v>100</v>
      </c>
      <c r="I104" s="173"/>
      <c r="J104" s="174">
        <f>ROUND(I104*H104,2)</f>
        <v>0</v>
      </c>
      <c r="K104" s="170" t="s">
        <v>115</v>
      </c>
      <c r="L104" s="39"/>
      <c r="M104" s="175" t="s">
        <v>19</v>
      </c>
      <c r="N104" s="176" t="s">
        <v>43</v>
      </c>
      <c r="O104" s="64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9" t="s">
        <v>116</v>
      </c>
      <c r="AT104" s="179" t="s">
        <v>111</v>
      </c>
      <c r="AU104" s="179" t="s">
        <v>79</v>
      </c>
      <c r="AY104" s="17" t="s">
        <v>109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7" t="s">
        <v>77</v>
      </c>
      <c r="BK104" s="180">
        <f>ROUND(I104*H104,2)</f>
        <v>0</v>
      </c>
      <c r="BL104" s="17" t="s">
        <v>116</v>
      </c>
      <c r="BM104" s="179" t="s">
        <v>152</v>
      </c>
    </row>
    <row r="105" spans="2:51" s="13" customFormat="1" ht="12">
      <c r="B105" s="186"/>
      <c r="C105" s="187"/>
      <c r="D105" s="181" t="s">
        <v>120</v>
      </c>
      <c r="E105" s="188" t="s">
        <v>19</v>
      </c>
      <c r="F105" s="189" t="s">
        <v>153</v>
      </c>
      <c r="G105" s="187"/>
      <c r="H105" s="188" t="s">
        <v>19</v>
      </c>
      <c r="I105" s="190"/>
      <c r="J105" s="187"/>
      <c r="K105" s="187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120</v>
      </c>
      <c r="AU105" s="195" t="s">
        <v>79</v>
      </c>
      <c r="AV105" s="13" t="s">
        <v>77</v>
      </c>
      <c r="AW105" s="13" t="s">
        <v>33</v>
      </c>
      <c r="AX105" s="13" t="s">
        <v>72</v>
      </c>
      <c r="AY105" s="195" t="s">
        <v>109</v>
      </c>
    </row>
    <row r="106" spans="2:51" s="14" customFormat="1" ht="12">
      <c r="B106" s="196"/>
      <c r="C106" s="197"/>
      <c r="D106" s="181" t="s">
        <v>120</v>
      </c>
      <c r="E106" s="198" t="s">
        <v>19</v>
      </c>
      <c r="F106" s="199" t="s">
        <v>122</v>
      </c>
      <c r="G106" s="197"/>
      <c r="H106" s="200">
        <v>100</v>
      </c>
      <c r="I106" s="201"/>
      <c r="J106" s="197"/>
      <c r="K106" s="197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120</v>
      </c>
      <c r="AU106" s="206" t="s">
        <v>79</v>
      </c>
      <c r="AV106" s="14" t="s">
        <v>79</v>
      </c>
      <c r="AW106" s="14" t="s">
        <v>33</v>
      </c>
      <c r="AX106" s="14" t="s">
        <v>77</v>
      </c>
      <c r="AY106" s="206" t="s">
        <v>109</v>
      </c>
    </row>
    <row r="107" spans="1:65" s="2" customFormat="1" ht="36">
      <c r="A107" s="34"/>
      <c r="B107" s="35"/>
      <c r="C107" s="168" t="s">
        <v>154</v>
      </c>
      <c r="D107" s="168" t="s">
        <v>111</v>
      </c>
      <c r="E107" s="169" t="s">
        <v>155</v>
      </c>
      <c r="F107" s="170" t="s">
        <v>409</v>
      </c>
      <c r="G107" s="171" t="s">
        <v>114</v>
      </c>
      <c r="H107" s="172">
        <v>90</v>
      </c>
      <c r="I107" s="173"/>
      <c r="J107" s="174">
        <f>ROUND(I107*H107,2)</f>
        <v>0</v>
      </c>
      <c r="K107" s="170" t="s">
        <v>19</v>
      </c>
      <c r="L107" s="39"/>
      <c r="M107" s="175" t="s">
        <v>19</v>
      </c>
      <c r="N107" s="176" t="s">
        <v>43</v>
      </c>
      <c r="O107" s="64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9" t="s">
        <v>116</v>
      </c>
      <c r="AT107" s="179" t="s">
        <v>111</v>
      </c>
      <c r="AU107" s="179" t="s">
        <v>79</v>
      </c>
      <c r="AY107" s="17" t="s">
        <v>109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7" t="s">
        <v>77</v>
      </c>
      <c r="BK107" s="180">
        <f>ROUND(I107*H107,2)</f>
        <v>0</v>
      </c>
      <c r="BL107" s="17" t="s">
        <v>116</v>
      </c>
      <c r="BM107" s="179" t="s">
        <v>156</v>
      </c>
    </row>
    <row r="108" spans="2:51" s="13" customFormat="1" ht="12">
      <c r="B108" s="186"/>
      <c r="C108" s="187"/>
      <c r="D108" s="181" t="s">
        <v>120</v>
      </c>
      <c r="E108" s="188" t="s">
        <v>19</v>
      </c>
      <c r="F108" s="189" t="s">
        <v>410</v>
      </c>
      <c r="G108" s="187"/>
      <c r="H108" s="188" t="s">
        <v>19</v>
      </c>
      <c r="I108" s="190"/>
      <c r="J108" s="187"/>
      <c r="K108" s="187"/>
      <c r="L108" s="191"/>
      <c r="M108" s="192"/>
      <c r="N108" s="193"/>
      <c r="O108" s="193"/>
      <c r="P108" s="193"/>
      <c r="Q108" s="193"/>
      <c r="R108" s="193"/>
      <c r="S108" s="193"/>
      <c r="T108" s="194"/>
      <c r="AT108" s="195" t="s">
        <v>120</v>
      </c>
      <c r="AU108" s="195" t="s">
        <v>79</v>
      </c>
      <c r="AV108" s="13" t="s">
        <v>77</v>
      </c>
      <c r="AW108" s="13" t="s">
        <v>33</v>
      </c>
      <c r="AX108" s="13" t="s">
        <v>72</v>
      </c>
      <c r="AY108" s="195" t="s">
        <v>109</v>
      </c>
    </row>
    <row r="109" spans="2:51" s="14" customFormat="1" ht="12">
      <c r="B109" s="196"/>
      <c r="C109" s="197"/>
      <c r="D109" s="181" t="s">
        <v>120</v>
      </c>
      <c r="E109" s="198" t="s">
        <v>19</v>
      </c>
      <c r="F109" s="199" t="s">
        <v>157</v>
      </c>
      <c r="G109" s="197"/>
      <c r="H109" s="200">
        <v>90</v>
      </c>
      <c r="I109" s="201"/>
      <c r="J109" s="197"/>
      <c r="K109" s="197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120</v>
      </c>
      <c r="AU109" s="206" t="s">
        <v>79</v>
      </c>
      <c r="AV109" s="14" t="s">
        <v>79</v>
      </c>
      <c r="AW109" s="14" t="s">
        <v>33</v>
      </c>
      <c r="AX109" s="14" t="s">
        <v>77</v>
      </c>
      <c r="AY109" s="206" t="s">
        <v>109</v>
      </c>
    </row>
    <row r="110" spans="2:63" s="12" customFormat="1" ht="22.9" customHeight="1">
      <c r="B110" s="152"/>
      <c r="C110" s="153"/>
      <c r="D110" s="154" t="s">
        <v>71</v>
      </c>
      <c r="E110" s="166" t="s">
        <v>158</v>
      </c>
      <c r="F110" s="166" t="s">
        <v>159</v>
      </c>
      <c r="G110" s="153"/>
      <c r="H110" s="153"/>
      <c r="I110" s="156"/>
      <c r="J110" s="167">
        <f>BK110</f>
        <v>0</v>
      </c>
      <c r="K110" s="153"/>
      <c r="L110" s="158"/>
      <c r="M110" s="159"/>
      <c r="N110" s="160"/>
      <c r="O110" s="160"/>
      <c r="P110" s="161">
        <f>SUM(P111:P112)</f>
        <v>0</v>
      </c>
      <c r="Q110" s="160"/>
      <c r="R110" s="161">
        <f>SUM(R111:R112)</f>
        <v>0</v>
      </c>
      <c r="S110" s="160"/>
      <c r="T110" s="162">
        <f>SUM(T111:T112)</f>
        <v>0</v>
      </c>
      <c r="AR110" s="163" t="s">
        <v>77</v>
      </c>
      <c r="AT110" s="164" t="s">
        <v>71</v>
      </c>
      <c r="AU110" s="164" t="s">
        <v>77</v>
      </c>
      <c r="AY110" s="163" t="s">
        <v>109</v>
      </c>
      <c r="BK110" s="165">
        <f>SUM(BK111:BK112)</f>
        <v>0</v>
      </c>
    </row>
    <row r="111" spans="1:65" s="2" customFormat="1" ht="16.5" customHeight="1">
      <c r="A111" s="34"/>
      <c r="B111" s="35"/>
      <c r="C111" s="168" t="s">
        <v>140</v>
      </c>
      <c r="D111" s="168" t="s">
        <v>111</v>
      </c>
      <c r="E111" s="169" t="s">
        <v>160</v>
      </c>
      <c r="F111" s="170" t="s">
        <v>161</v>
      </c>
      <c r="G111" s="171" t="s">
        <v>162</v>
      </c>
      <c r="H111" s="172">
        <v>0.005</v>
      </c>
      <c r="I111" s="173"/>
      <c r="J111" s="174">
        <f>ROUND(I111*H111,2)</f>
        <v>0</v>
      </c>
      <c r="K111" s="170" t="s">
        <v>115</v>
      </c>
      <c r="L111" s="39"/>
      <c r="M111" s="175" t="s">
        <v>19</v>
      </c>
      <c r="N111" s="176" t="s">
        <v>43</v>
      </c>
      <c r="O111" s="64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116</v>
      </c>
      <c r="AT111" s="179" t="s">
        <v>111</v>
      </c>
      <c r="AU111" s="179" t="s">
        <v>79</v>
      </c>
      <c r="AY111" s="17" t="s">
        <v>109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77</v>
      </c>
      <c r="BK111" s="180">
        <f>ROUND(I111*H111,2)</f>
        <v>0</v>
      </c>
      <c r="BL111" s="17" t="s">
        <v>116</v>
      </c>
      <c r="BM111" s="179" t="s">
        <v>163</v>
      </c>
    </row>
    <row r="112" spans="1:47" s="2" customFormat="1" ht="29.25">
      <c r="A112" s="34"/>
      <c r="B112" s="35"/>
      <c r="C112" s="36"/>
      <c r="D112" s="181" t="s">
        <v>118</v>
      </c>
      <c r="E112" s="36"/>
      <c r="F112" s="182" t="s">
        <v>164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79</v>
      </c>
    </row>
    <row r="113" spans="2:63" s="12" customFormat="1" ht="25.9" customHeight="1">
      <c r="B113" s="152"/>
      <c r="C113" s="153"/>
      <c r="D113" s="154" t="s">
        <v>71</v>
      </c>
      <c r="E113" s="155" t="s">
        <v>165</v>
      </c>
      <c r="F113" s="155" t="s">
        <v>166</v>
      </c>
      <c r="G113" s="153"/>
      <c r="H113" s="153"/>
      <c r="I113" s="156"/>
      <c r="J113" s="157">
        <f>BK113</f>
        <v>0</v>
      </c>
      <c r="K113" s="153"/>
      <c r="L113" s="158"/>
      <c r="M113" s="159"/>
      <c r="N113" s="160"/>
      <c r="O113" s="160"/>
      <c r="P113" s="161">
        <f>SUM(P114:P125)</f>
        <v>0</v>
      </c>
      <c r="Q113" s="160"/>
      <c r="R113" s="161">
        <f>SUM(R114:R125)</f>
        <v>0</v>
      </c>
      <c r="S113" s="160"/>
      <c r="T113" s="162">
        <f>SUM(T114:T125)</f>
        <v>0</v>
      </c>
      <c r="AR113" s="163" t="s">
        <v>116</v>
      </c>
      <c r="AT113" s="164" t="s">
        <v>71</v>
      </c>
      <c r="AU113" s="164" t="s">
        <v>72</v>
      </c>
      <c r="AY113" s="163" t="s">
        <v>109</v>
      </c>
      <c r="BK113" s="165">
        <f>SUM(BK114:BK125)</f>
        <v>0</v>
      </c>
    </row>
    <row r="114" spans="1:65" s="2" customFormat="1" ht="24">
      <c r="A114" s="34"/>
      <c r="B114" s="35"/>
      <c r="C114" s="168" t="s">
        <v>167</v>
      </c>
      <c r="D114" s="168" t="s">
        <v>111</v>
      </c>
      <c r="E114" s="169" t="s">
        <v>168</v>
      </c>
      <c r="F114" s="170" t="s">
        <v>169</v>
      </c>
      <c r="G114" s="171" t="s">
        <v>170</v>
      </c>
      <c r="H114" s="172">
        <v>1</v>
      </c>
      <c r="I114" s="173"/>
      <c r="J114" s="174">
        <f>ROUND(I114*H114,2)</f>
        <v>0</v>
      </c>
      <c r="K114" s="170" t="s">
        <v>19</v>
      </c>
      <c r="L114" s="39"/>
      <c r="M114" s="175" t="s">
        <v>19</v>
      </c>
      <c r="N114" s="176" t="s">
        <v>43</v>
      </c>
      <c r="O114" s="64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116</v>
      </c>
      <c r="AT114" s="179" t="s">
        <v>111</v>
      </c>
      <c r="AU114" s="179" t="s">
        <v>77</v>
      </c>
      <c r="AY114" s="17" t="s">
        <v>109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7" t="s">
        <v>77</v>
      </c>
      <c r="BK114" s="180">
        <f>ROUND(I114*H114,2)</f>
        <v>0</v>
      </c>
      <c r="BL114" s="17" t="s">
        <v>116</v>
      </c>
      <c r="BM114" s="179" t="s">
        <v>171</v>
      </c>
    </row>
    <row r="115" spans="1:47" s="2" customFormat="1" ht="126.75">
      <c r="A115" s="34"/>
      <c r="B115" s="35"/>
      <c r="C115" s="36"/>
      <c r="D115" s="181" t="s">
        <v>172</v>
      </c>
      <c r="E115" s="36"/>
      <c r="F115" s="182" t="s">
        <v>173</v>
      </c>
      <c r="G115" s="36"/>
      <c r="H115" s="36"/>
      <c r="I115" s="183"/>
      <c r="J115" s="36"/>
      <c r="K115" s="36"/>
      <c r="L115" s="39"/>
      <c r="M115" s="184"/>
      <c r="N115" s="18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172</v>
      </c>
      <c r="AU115" s="17" t="s">
        <v>77</v>
      </c>
    </row>
    <row r="116" spans="1:65" s="2" customFormat="1" ht="24">
      <c r="A116" s="34"/>
      <c r="B116" s="35"/>
      <c r="C116" s="168" t="s">
        <v>174</v>
      </c>
      <c r="D116" s="168" t="s">
        <v>111</v>
      </c>
      <c r="E116" s="169" t="s">
        <v>175</v>
      </c>
      <c r="F116" s="170" t="s">
        <v>176</v>
      </c>
      <c r="G116" s="171" t="s">
        <v>170</v>
      </c>
      <c r="H116" s="172">
        <v>1</v>
      </c>
      <c r="I116" s="173"/>
      <c r="J116" s="174">
        <f>ROUND(I116*H116,2)</f>
        <v>0</v>
      </c>
      <c r="K116" s="170" t="s">
        <v>19</v>
      </c>
      <c r="L116" s="39"/>
      <c r="M116" s="175" t="s">
        <v>19</v>
      </c>
      <c r="N116" s="176" t="s">
        <v>43</v>
      </c>
      <c r="O116" s="6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116</v>
      </c>
      <c r="AT116" s="179" t="s">
        <v>111</v>
      </c>
      <c r="AU116" s="179" t="s">
        <v>77</v>
      </c>
      <c r="AY116" s="17" t="s">
        <v>109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77</v>
      </c>
      <c r="BK116" s="180">
        <f>ROUND(I116*H116,2)</f>
        <v>0</v>
      </c>
      <c r="BL116" s="17" t="s">
        <v>116</v>
      </c>
      <c r="BM116" s="179" t="s">
        <v>177</v>
      </c>
    </row>
    <row r="117" spans="1:47" s="2" customFormat="1" ht="146.25">
      <c r="A117" s="34"/>
      <c r="B117" s="35"/>
      <c r="C117" s="36"/>
      <c r="D117" s="181" t="s">
        <v>172</v>
      </c>
      <c r="E117" s="36"/>
      <c r="F117" s="182" t="s">
        <v>178</v>
      </c>
      <c r="G117" s="36"/>
      <c r="H117" s="36"/>
      <c r="I117" s="183"/>
      <c r="J117" s="36"/>
      <c r="K117" s="36"/>
      <c r="L117" s="39"/>
      <c r="M117" s="184"/>
      <c r="N117" s="18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172</v>
      </c>
      <c r="AU117" s="17" t="s">
        <v>77</v>
      </c>
    </row>
    <row r="118" spans="1:65" s="2" customFormat="1" ht="24">
      <c r="A118" s="34"/>
      <c r="B118" s="35"/>
      <c r="C118" s="168" t="s">
        <v>179</v>
      </c>
      <c r="D118" s="168" t="s">
        <v>111</v>
      </c>
      <c r="E118" s="169" t="s">
        <v>180</v>
      </c>
      <c r="F118" s="170" t="s">
        <v>181</v>
      </c>
      <c r="G118" s="171" t="s">
        <v>170</v>
      </c>
      <c r="H118" s="172">
        <v>1</v>
      </c>
      <c r="I118" s="173"/>
      <c r="J118" s="174">
        <f>ROUND(I118*H118,2)</f>
        <v>0</v>
      </c>
      <c r="K118" s="170" t="s">
        <v>19</v>
      </c>
      <c r="L118" s="39"/>
      <c r="M118" s="175" t="s">
        <v>19</v>
      </c>
      <c r="N118" s="176" t="s">
        <v>43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116</v>
      </c>
      <c r="AT118" s="179" t="s">
        <v>111</v>
      </c>
      <c r="AU118" s="179" t="s">
        <v>77</v>
      </c>
      <c r="AY118" s="17" t="s">
        <v>109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77</v>
      </c>
      <c r="BK118" s="180">
        <f>ROUND(I118*H118,2)</f>
        <v>0</v>
      </c>
      <c r="BL118" s="17" t="s">
        <v>116</v>
      </c>
      <c r="BM118" s="179" t="s">
        <v>182</v>
      </c>
    </row>
    <row r="119" spans="1:47" s="2" customFormat="1" ht="136.5">
      <c r="A119" s="34"/>
      <c r="B119" s="35"/>
      <c r="C119" s="36"/>
      <c r="D119" s="181" t="s">
        <v>172</v>
      </c>
      <c r="E119" s="36"/>
      <c r="F119" s="182" t="s">
        <v>183</v>
      </c>
      <c r="G119" s="36"/>
      <c r="H119" s="36"/>
      <c r="I119" s="183"/>
      <c r="J119" s="36"/>
      <c r="K119" s="36"/>
      <c r="L119" s="39"/>
      <c r="M119" s="184"/>
      <c r="N119" s="18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172</v>
      </c>
      <c r="AU119" s="17" t="s">
        <v>77</v>
      </c>
    </row>
    <row r="120" spans="1:65" s="2" customFormat="1" ht="36">
      <c r="A120" s="34"/>
      <c r="B120" s="35"/>
      <c r="C120" s="168" t="s">
        <v>184</v>
      </c>
      <c r="D120" s="168" t="s">
        <v>111</v>
      </c>
      <c r="E120" s="169" t="s">
        <v>185</v>
      </c>
      <c r="F120" s="170" t="s">
        <v>186</v>
      </c>
      <c r="G120" s="171" t="s">
        <v>170</v>
      </c>
      <c r="H120" s="172">
        <v>1</v>
      </c>
      <c r="I120" s="173"/>
      <c r="J120" s="174">
        <f>ROUND(I120*H120,2)</f>
        <v>0</v>
      </c>
      <c r="K120" s="170" t="s">
        <v>19</v>
      </c>
      <c r="L120" s="39"/>
      <c r="M120" s="175" t="s">
        <v>19</v>
      </c>
      <c r="N120" s="176" t="s">
        <v>43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116</v>
      </c>
      <c r="AT120" s="179" t="s">
        <v>111</v>
      </c>
      <c r="AU120" s="179" t="s">
        <v>77</v>
      </c>
      <c r="AY120" s="17" t="s">
        <v>109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77</v>
      </c>
      <c r="BK120" s="180">
        <f>ROUND(I120*H120,2)</f>
        <v>0</v>
      </c>
      <c r="BL120" s="17" t="s">
        <v>116</v>
      </c>
      <c r="BM120" s="179" t="s">
        <v>187</v>
      </c>
    </row>
    <row r="121" spans="1:47" s="2" customFormat="1" ht="234">
      <c r="A121" s="34"/>
      <c r="B121" s="35"/>
      <c r="C121" s="36"/>
      <c r="D121" s="181" t="s">
        <v>172</v>
      </c>
      <c r="E121" s="36"/>
      <c r="F121" s="182" t="s">
        <v>188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172</v>
      </c>
      <c r="AU121" s="17" t="s">
        <v>77</v>
      </c>
    </row>
    <row r="122" spans="1:65" s="2" customFormat="1" ht="24">
      <c r="A122" s="34"/>
      <c r="B122" s="35"/>
      <c r="C122" s="168" t="s">
        <v>189</v>
      </c>
      <c r="D122" s="168" t="s">
        <v>111</v>
      </c>
      <c r="E122" s="169" t="s">
        <v>190</v>
      </c>
      <c r="F122" s="170" t="s">
        <v>191</v>
      </c>
      <c r="G122" s="171" t="s">
        <v>170</v>
      </c>
      <c r="H122" s="172">
        <v>1</v>
      </c>
      <c r="I122" s="173"/>
      <c r="J122" s="174">
        <f>ROUND(I122*H122,2)</f>
        <v>0</v>
      </c>
      <c r="K122" s="170" t="s">
        <v>19</v>
      </c>
      <c r="L122" s="39"/>
      <c r="M122" s="175" t="s">
        <v>19</v>
      </c>
      <c r="N122" s="176" t="s">
        <v>43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116</v>
      </c>
      <c r="AT122" s="179" t="s">
        <v>111</v>
      </c>
      <c r="AU122" s="179" t="s">
        <v>77</v>
      </c>
      <c r="AY122" s="17" t="s">
        <v>109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77</v>
      </c>
      <c r="BK122" s="180">
        <f>ROUND(I122*H122,2)</f>
        <v>0</v>
      </c>
      <c r="BL122" s="17" t="s">
        <v>116</v>
      </c>
      <c r="BM122" s="179" t="s">
        <v>192</v>
      </c>
    </row>
    <row r="123" spans="1:47" s="2" customFormat="1" ht="146.25">
      <c r="A123" s="34"/>
      <c r="B123" s="35"/>
      <c r="C123" s="36"/>
      <c r="D123" s="181" t="s">
        <v>172</v>
      </c>
      <c r="E123" s="36"/>
      <c r="F123" s="182" t="s">
        <v>193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172</v>
      </c>
      <c r="AU123" s="17" t="s">
        <v>77</v>
      </c>
    </row>
    <row r="124" spans="1:65" s="2" customFormat="1" ht="24">
      <c r="A124" s="34"/>
      <c r="B124" s="35"/>
      <c r="C124" s="168" t="s">
        <v>194</v>
      </c>
      <c r="D124" s="168" t="s">
        <v>111</v>
      </c>
      <c r="E124" s="169" t="s">
        <v>195</v>
      </c>
      <c r="F124" s="170" t="s">
        <v>196</v>
      </c>
      <c r="G124" s="171" t="s">
        <v>170</v>
      </c>
      <c r="H124" s="172">
        <v>1</v>
      </c>
      <c r="I124" s="173"/>
      <c r="J124" s="174">
        <f>ROUND(I124*H124,2)</f>
        <v>0</v>
      </c>
      <c r="K124" s="170" t="s">
        <v>19</v>
      </c>
      <c r="L124" s="39"/>
      <c r="M124" s="175" t="s">
        <v>19</v>
      </c>
      <c r="N124" s="176" t="s">
        <v>43</v>
      </c>
      <c r="O124" s="64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116</v>
      </c>
      <c r="AT124" s="179" t="s">
        <v>111</v>
      </c>
      <c r="AU124" s="179" t="s">
        <v>77</v>
      </c>
      <c r="AY124" s="17" t="s">
        <v>109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77</v>
      </c>
      <c r="BK124" s="180">
        <f>ROUND(I124*H124,2)</f>
        <v>0</v>
      </c>
      <c r="BL124" s="17" t="s">
        <v>116</v>
      </c>
      <c r="BM124" s="179" t="s">
        <v>197</v>
      </c>
    </row>
    <row r="125" spans="1:47" s="2" customFormat="1" ht="146.25">
      <c r="A125" s="34"/>
      <c r="B125" s="35"/>
      <c r="C125" s="36"/>
      <c r="D125" s="181" t="s">
        <v>172</v>
      </c>
      <c r="E125" s="36"/>
      <c r="F125" s="182" t="s">
        <v>198</v>
      </c>
      <c r="G125" s="36"/>
      <c r="H125" s="36"/>
      <c r="I125" s="183"/>
      <c r="J125" s="36"/>
      <c r="K125" s="36"/>
      <c r="L125" s="39"/>
      <c r="M125" s="184"/>
      <c r="N125" s="18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172</v>
      </c>
      <c r="AU125" s="17" t="s">
        <v>77</v>
      </c>
    </row>
    <row r="126" spans="2:63" s="12" customFormat="1" ht="25.9" customHeight="1">
      <c r="B126" s="152"/>
      <c r="C126" s="153"/>
      <c r="D126" s="154" t="s">
        <v>71</v>
      </c>
      <c r="E126" s="155" t="s">
        <v>199</v>
      </c>
      <c r="F126" s="155" t="s">
        <v>200</v>
      </c>
      <c r="G126" s="153"/>
      <c r="H126" s="153"/>
      <c r="I126" s="156"/>
      <c r="J126" s="157">
        <f>BK126</f>
        <v>0</v>
      </c>
      <c r="K126" s="153"/>
      <c r="L126" s="158"/>
      <c r="M126" s="159"/>
      <c r="N126" s="160"/>
      <c r="O126" s="160"/>
      <c r="P126" s="161">
        <f>P127+P132+P135</f>
        <v>0</v>
      </c>
      <c r="Q126" s="160"/>
      <c r="R126" s="161">
        <f>R127+R132+R135</f>
        <v>0</v>
      </c>
      <c r="S126" s="160"/>
      <c r="T126" s="162">
        <f>T127+T132+T135</f>
        <v>0</v>
      </c>
      <c r="AR126" s="163" t="s">
        <v>143</v>
      </c>
      <c r="AT126" s="164" t="s">
        <v>71</v>
      </c>
      <c r="AU126" s="164" t="s">
        <v>72</v>
      </c>
      <c r="AY126" s="163" t="s">
        <v>109</v>
      </c>
      <c r="BK126" s="165">
        <f>BK127+BK132+BK135</f>
        <v>0</v>
      </c>
    </row>
    <row r="127" spans="2:63" s="12" customFormat="1" ht="22.9" customHeight="1">
      <c r="B127" s="152"/>
      <c r="C127" s="153"/>
      <c r="D127" s="154" t="s">
        <v>71</v>
      </c>
      <c r="E127" s="166" t="s">
        <v>201</v>
      </c>
      <c r="F127" s="166" t="s">
        <v>202</v>
      </c>
      <c r="G127" s="153"/>
      <c r="H127" s="153"/>
      <c r="I127" s="156"/>
      <c r="J127" s="167">
        <f>BK127</f>
        <v>0</v>
      </c>
      <c r="K127" s="153"/>
      <c r="L127" s="158"/>
      <c r="M127" s="159"/>
      <c r="N127" s="160"/>
      <c r="O127" s="160"/>
      <c r="P127" s="161">
        <f>SUM(P128:P131)</f>
        <v>0</v>
      </c>
      <c r="Q127" s="160"/>
      <c r="R127" s="161">
        <f>SUM(R128:R131)</f>
        <v>0</v>
      </c>
      <c r="S127" s="160"/>
      <c r="T127" s="162">
        <f>SUM(T128:T131)</f>
        <v>0</v>
      </c>
      <c r="AR127" s="163" t="s">
        <v>143</v>
      </c>
      <c r="AT127" s="164" t="s">
        <v>71</v>
      </c>
      <c r="AU127" s="164" t="s">
        <v>77</v>
      </c>
      <c r="AY127" s="163" t="s">
        <v>109</v>
      </c>
      <c r="BK127" s="165">
        <f>SUM(BK128:BK131)</f>
        <v>0</v>
      </c>
    </row>
    <row r="128" spans="1:65" s="2" customFormat="1" ht="16.5" customHeight="1">
      <c r="A128" s="34"/>
      <c r="B128" s="35"/>
      <c r="C128" s="168" t="s">
        <v>8</v>
      </c>
      <c r="D128" s="168" t="s">
        <v>111</v>
      </c>
      <c r="E128" s="169" t="s">
        <v>203</v>
      </c>
      <c r="F128" s="170" t="s">
        <v>202</v>
      </c>
      <c r="G128" s="171" t="s">
        <v>204</v>
      </c>
      <c r="H128" s="172">
        <v>1</v>
      </c>
      <c r="I128" s="173"/>
      <c r="J128" s="174">
        <f>ROUND(I128*H128,2)</f>
        <v>0</v>
      </c>
      <c r="K128" s="170" t="s">
        <v>115</v>
      </c>
      <c r="L128" s="39"/>
      <c r="M128" s="175" t="s">
        <v>19</v>
      </c>
      <c r="N128" s="176" t="s">
        <v>43</v>
      </c>
      <c r="O128" s="6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205</v>
      </c>
      <c r="AT128" s="179" t="s">
        <v>111</v>
      </c>
      <c r="AU128" s="179" t="s">
        <v>79</v>
      </c>
      <c r="AY128" s="17" t="s">
        <v>109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77</v>
      </c>
      <c r="BK128" s="180">
        <f>ROUND(I128*H128,2)</f>
        <v>0</v>
      </c>
      <c r="BL128" s="17" t="s">
        <v>205</v>
      </c>
      <c r="BM128" s="179" t="s">
        <v>206</v>
      </c>
    </row>
    <row r="129" spans="1:47" s="2" customFormat="1" ht="29.25">
      <c r="A129" s="34"/>
      <c r="B129" s="35"/>
      <c r="C129" s="36"/>
      <c r="D129" s="181" t="s">
        <v>118</v>
      </c>
      <c r="E129" s="36"/>
      <c r="F129" s="182" t="s">
        <v>207</v>
      </c>
      <c r="G129" s="36"/>
      <c r="H129" s="36"/>
      <c r="I129" s="183"/>
      <c r="J129" s="36"/>
      <c r="K129" s="36"/>
      <c r="L129" s="39"/>
      <c r="M129" s="184"/>
      <c r="N129" s="185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118</v>
      </c>
      <c r="AU129" s="17" t="s">
        <v>79</v>
      </c>
    </row>
    <row r="130" spans="1:65" s="2" customFormat="1" ht="16.5" customHeight="1">
      <c r="A130" s="34"/>
      <c r="B130" s="35"/>
      <c r="C130" s="168" t="s">
        <v>208</v>
      </c>
      <c r="D130" s="168" t="s">
        <v>111</v>
      </c>
      <c r="E130" s="169" t="s">
        <v>209</v>
      </c>
      <c r="F130" s="170" t="s">
        <v>210</v>
      </c>
      <c r="G130" s="171" t="s">
        <v>204</v>
      </c>
      <c r="H130" s="172">
        <v>1</v>
      </c>
      <c r="I130" s="173"/>
      <c r="J130" s="174">
        <f>ROUND(I130*H130,2)</f>
        <v>0</v>
      </c>
      <c r="K130" s="170" t="s">
        <v>115</v>
      </c>
      <c r="L130" s="39"/>
      <c r="M130" s="175" t="s">
        <v>19</v>
      </c>
      <c r="N130" s="176" t="s">
        <v>43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205</v>
      </c>
      <c r="AT130" s="179" t="s">
        <v>111</v>
      </c>
      <c r="AU130" s="179" t="s">
        <v>79</v>
      </c>
      <c r="AY130" s="17" t="s">
        <v>109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77</v>
      </c>
      <c r="BK130" s="180">
        <f>ROUND(I130*H130,2)</f>
        <v>0</v>
      </c>
      <c r="BL130" s="17" t="s">
        <v>205</v>
      </c>
      <c r="BM130" s="179" t="s">
        <v>211</v>
      </c>
    </row>
    <row r="131" spans="1:47" s="2" customFormat="1" ht="29.25">
      <c r="A131" s="34"/>
      <c r="B131" s="35"/>
      <c r="C131" s="36"/>
      <c r="D131" s="181" t="s">
        <v>118</v>
      </c>
      <c r="E131" s="36"/>
      <c r="F131" s="182" t="s">
        <v>207</v>
      </c>
      <c r="G131" s="36"/>
      <c r="H131" s="36"/>
      <c r="I131" s="183"/>
      <c r="J131" s="36"/>
      <c r="K131" s="36"/>
      <c r="L131" s="39"/>
      <c r="M131" s="184"/>
      <c r="N131" s="18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118</v>
      </c>
      <c r="AU131" s="17" t="s">
        <v>79</v>
      </c>
    </row>
    <row r="132" spans="2:63" s="12" customFormat="1" ht="22.9" customHeight="1">
      <c r="B132" s="152"/>
      <c r="C132" s="153"/>
      <c r="D132" s="154" t="s">
        <v>71</v>
      </c>
      <c r="E132" s="166" t="s">
        <v>212</v>
      </c>
      <c r="F132" s="166" t="s">
        <v>213</v>
      </c>
      <c r="G132" s="153"/>
      <c r="H132" s="153"/>
      <c r="I132" s="156"/>
      <c r="J132" s="167">
        <f>BK132</f>
        <v>0</v>
      </c>
      <c r="K132" s="153"/>
      <c r="L132" s="158"/>
      <c r="M132" s="159"/>
      <c r="N132" s="160"/>
      <c r="O132" s="160"/>
      <c r="P132" s="161">
        <f>SUM(P133:P134)</f>
        <v>0</v>
      </c>
      <c r="Q132" s="160"/>
      <c r="R132" s="161">
        <f>SUM(R133:R134)</f>
        <v>0</v>
      </c>
      <c r="S132" s="160"/>
      <c r="T132" s="162">
        <f>SUM(T133:T134)</f>
        <v>0</v>
      </c>
      <c r="AR132" s="163" t="s">
        <v>143</v>
      </c>
      <c r="AT132" s="164" t="s">
        <v>71</v>
      </c>
      <c r="AU132" s="164" t="s">
        <v>77</v>
      </c>
      <c r="AY132" s="163" t="s">
        <v>109</v>
      </c>
      <c r="BK132" s="165">
        <f>SUM(BK133:BK134)</f>
        <v>0</v>
      </c>
    </row>
    <row r="133" spans="1:65" s="2" customFormat="1" ht="16.5" customHeight="1">
      <c r="A133" s="34"/>
      <c r="B133" s="35"/>
      <c r="C133" s="168" t="s">
        <v>214</v>
      </c>
      <c r="D133" s="168" t="s">
        <v>111</v>
      </c>
      <c r="E133" s="169" t="s">
        <v>215</v>
      </c>
      <c r="F133" s="170" t="s">
        <v>216</v>
      </c>
      <c r="G133" s="171" t="s">
        <v>204</v>
      </c>
      <c r="H133" s="172">
        <v>1</v>
      </c>
      <c r="I133" s="173"/>
      <c r="J133" s="174">
        <f>ROUND(I133*H133,2)</f>
        <v>0</v>
      </c>
      <c r="K133" s="170" t="s">
        <v>115</v>
      </c>
      <c r="L133" s="39"/>
      <c r="M133" s="175" t="s">
        <v>19</v>
      </c>
      <c r="N133" s="176" t="s">
        <v>43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205</v>
      </c>
      <c r="AT133" s="179" t="s">
        <v>111</v>
      </c>
      <c r="AU133" s="179" t="s">
        <v>79</v>
      </c>
      <c r="AY133" s="17" t="s">
        <v>109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77</v>
      </c>
      <c r="BK133" s="180">
        <f>ROUND(I133*H133,2)</f>
        <v>0</v>
      </c>
      <c r="BL133" s="17" t="s">
        <v>205</v>
      </c>
      <c r="BM133" s="179" t="s">
        <v>217</v>
      </c>
    </row>
    <row r="134" spans="1:47" s="2" customFormat="1" ht="29.25">
      <c r="A134" s="34"/>
      <c r="B134" s="35"/>
      <c r="C134" s="36"/>
      <c r="D134" s="181" t="s">
        <v>118</v>
      </c>
      <c r="E134" s="36"/>
      <c r="F134" s="182" t="s">
        <v>207</v>
      </c>
      <c r="G134" s="36"/>
      <c r="H134" s="36"/>
      <c r="I134" s="183"/>
      <c r="J134" s="36"/>
      <c r="K134" s="36"/>
      <c r="L134" s="39"/>
      <c r="M134" s="184"/>
      <c r="N134" s="18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118</v>
      </c>
      <c r="AU134" s="17" t="s">
        <v>79</v>
      </c>
    </row>
    <row r="135" spans="2:63" s="12" customFormat="1" ht="22.9" customHeight="1">
      <c r="B135" s="152"/>
      <c r="C135" s="153"/>
      <c r="D135" s="154" t="s">
        <v>71</v>
      </c>
      <c r="E135" s="166" t="s">
        <v>218</v>
      </c>
      <c r="F135" s="166" t="s">
        <v>219</v>
      </c>
      <c r="G135" s="153"/>
      <c r="H135" s="153"/>
      <c r="I135" s="156"/>
      <c r="J135" s="167">
        <f>BK135</f>
        <v>0</v>
      </c>
      <c r="K135" s="153"/>
      <c r="L135" s="158"/>
      <c r="M135" s="159"/>
      <c r="N135" s="160"/>
      <c r="O135" s="160"/>
      <c r="P135" s="161">
        <f>SUM(P136:P137)</f>
        <v>0</v>
      </c>
      <c r="Q135" s="160"/>
      <c r="R135" s="161">
        <f>SUM(R136:R137)</f>
        <v>0</v>
      </c>
      <c r="S135" s="160"/>
      <c r="T135" s="162">
        <f>SUM(T136:T137)</f>
        <v>0</v>
      </c>
      <c r="AR135" s="163" t="s">
        <v>143</v>
      </c>
      <c r="AT135" s="164" t="s">
        <v>71</v>
      </c>
      <c r="AU135" s="164" t="s">
        <v>77</v>
      </c>
      <c r="AY135" s="163" t="s">
        <v>109</v>
      </c>
      <c r="BK135" s="165">
        <f>SUM(BK136:BK137)</f>
        <v>0</v>
      </c>
    </row>
    <row r="136" spans="1:65" s="2" customFormat="1" ht="24">
      <c r="A136" s="34"/>
      <c r="B136" s="35"/>
      <c r="C136" s="168" t="s">
        <v>220</v>
      </c>
      <c r="D136" s="168" t="s">
        <v>111</v>
      </c>
      <c r="E136" s="169" t="s">
        <v>221</v>
      </c>
      <c r="F136" s="170" t="s">
        <v>222</v>
      </c>
      <c r="G136" s="171" t="s">
        <v>204</v>
      </c>
      <c r="H136" s="172">
        <v>1</v>
      </c>
      <c r="I136" s="173"/>
      <c r="J136" s="174">
        <f>ROUND(I136*H136,2)</f>
        <v>0</v>
      </c>
      <c r="K136" s="170" t="s">
        <v>115</v>
      </c>
      <c r="L136" s="39"/>
      <c r="M136" s="175" t="s">
        <v>19</v>
      </c>
      <c r="N136" s="176" t="s">
        <v>43</v>
      </c>
      <c r="O136" s="64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205</v>
      </c>
      <c r="AT136" s="179" t="s">
        <v>111</v>
      </c>
      <c r="AU136" s="179" t="s">
        <v>79</v>
      </c>
      <c r="AY136" s="17" t="s">
        <v>109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77</v>
      </c>
      <c r="BK136" s="180">
        <f>ROUND(I136*H136,2)</f>
        <v>0</v>
      </c>
      <c r="BL136" s="17" t="s">
        <v>205</v>
      </c>
      <c r="BM136" s="179" t="s">
        <v>223</v>
      </c>
    </row>
    <row r="137" spans="1:47" s="2" customFormat="1" ht="29.25">
      <c r="A137" s="34"/>
      <c r="B137" s="35"/>
      <c r="C137" s="36"/>
      <c r="D137" s="181" t="s">
        <v>118</v>
      </c>
      <c r="E137" s="36"/>
      <c r="F137" s="182" t="s">
        <v>207</v>
      </c>
      <c r="G137" s="36"/>
      <c r="H137" s="36"/>
      <c r="I137" s="183"/>
      <c r="J137" s="36"/>
      <c r="K137" s="36"/>
      <c r="L137" s="39"/>
      <c r="M137" s="217"/>
      <c r="N137" s="218"/>
      <c r="O137" s="219"/>
      <c r="P137" s="219"/>
      <c r="Q137" s="219"/>
      <c r="R137" s="219"/>
      <c r="S137" s="219"/>
      <c r="T137" s="22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118</v>
      </c>
      <c r="AU137" s="17" t="s">
        <v>79</v>
      </c>
    </row>
    <row r="138" spans="1:31" s="2" customFormat="1" ht="6.95" customHeight="1">
      <c r="A138" s="34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9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 password="80EB" sheet="1" objects="1" scenarios="1" formatColumns="0" formatRows="0" autoFilter="0"/>
  <autoFilter ref="C81:K137"/>
  <mergeCells count="6">
    <mergeCell ref="E74:H74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5" customFormat="1" ht="45" customHeight="1">
      <c r="B3" s="225"/>
      <c r="C3" s="351" t="s">
        <v>224</v>
      </c>
      <c r="D3" s="351"/>
      <c r="E3" s="351"/>
      <c r="F3" s="351"/>
      <c r="G3" s="351"/>
      <c r="H3" s="351"/>
      <c r="I3" s="351"/>
      <c r="J3" s="351"/>
      <c r="K3" s="226"/>
    </row>
    <row r="4" spans="2:11" s="1" customFormat="1" ht="25.5" customHeight="1">
      <c r="B4" s="227"/>
      <c r="C4" s="356" t="s">
        <v>225</v>
      </c>
      <c r="D4" s="356"/>
      <c r="E4" s="356"/>
      <c r="F4" s="356"/>
      <c r="G4" s="356"/>
      <c r="H4" s="356"/>
      <c r="I4" s="356"/>
      <c r="J4" s="356"/>
      <c r="K4" s="228"/>
    </row>
    <row r="5" spans="2:11" s="1" customFormat="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s="1" customFormat="1" ht="15" customHeight="1">
      <c r="B6" s="227"/>
      <c r="C6" s="355" t="s">
        <v>226</v>
      </c>
      <c r="D6" s="355"/>
      <c r="E6" s="355"/>
      <c r="F6" s="355"/>
      <c r="G6" s="355"/>
      <c r="H6" s="355"/>
      <c r="I6" s="355"/>
      <c r="J6" s="355"/>
      <c r="K6" s="228"/>
    </row>
    <row r="7" spans="2:11" s="1" customFormat="1" ht="15" customHeight="1">
      <c r="B7" s="231"/>
      <c r="C7" s="355" t="s">
        <v>227</v>
      </c>
      <c r="D7" s="355"/>
      <c r="E7" s="355"/>
      <c r="F7" s="355"/>
      <c r="G7" s="355"/>
      <c r="H7" s="355"/>
      <c r="I7" s="355"/>
      <c r="J7" s="355"/>
      <c r="K7" s="228"/>
    </row>
    <row r="8" spans="2:11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s="1" customFormat="1" ht="15" customHeight="1">
      <c r="B9" s="231"/>
      <c r="C9" s="355" t="s">
        <v>228</v>
      </c>
      <c r="D9" s="355"/>
      <c r="E9" s="355"/>
      <c r="F9" s="355"/>
      <c r="G9" s="355"/>
      <c r="H9" s="355"/>
      <c r="I9" s="355"/>
      <c r="J9" s="355"/>
      <c r="K9" s="228"/>
    </row>
    <row r="10" spans="2:11" s="1" customFormat="1" ht="15" customHeight="1">
      <c r="B10" s="231"/>
      <c r="C10" s="230"/>
      <c r="D10" s="355" t="s">
        <v>229</v>
      </c>
      <c r="E10" s="355"/>
      <c r="F10" s="355"/>
      <c r="G10" s="355"/>
      <c r="H10" s="355"/>
      <c r="I10" s="355"/>
      <c r="J10" s="355"/>
      <c r="K10" s="228"/>
    </row>
    <row r="11" spans="2:11" s="1" customFormat="1" ht="15" customHeight="1">
      <c r="B11" s="231"/>
      <c r="C11" s="232"/>
      <c r="D11" s="355" t="s">
        <v>230</v>
      </c>
      <c r="E11" s="355"/>
      <c r="F11" s="355"/>
      <c r="G11" s="355"/>
      <c r="H11" s="355"/>
      <c r="I11" s="355"/>
      <c r="J11" s="355"/>
      <c r="K11" s="228"/>
    </row>
    <row r="12" spans="2:11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pans="2:11" s="1" customFormat="1" ht="15" customHeight="1">
      <c r="B13" s="231"/>
      <c r="C13" s="232"/>
      <c r="D13" s="233" t="s">
        <v>231</v>
      </c>
      <c r="E13" s="230"/>
      <c r="F13" s="230"/>
      <c r="G13" s="230"/>
      <c r="H13" s="230"/>
      <c r="I13" s="230"/>
      <c r="J13" s="230"/>
      <c r="K13" s="228"/>
    </row>
    <row r="14" spans="2:11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s="1" customFormat="1" ht="15" customHeight="1">
      <c r="B15" s="231"/>
      <c r="C15" s="232"/>
      <c r="D15" s="355" t="s">
        <v>232</v>
      </c>
      <c r="E15" s="355"/>
      <c r="F15" s="355"/>
      <c r="G15" s="355"/>
      <c r="H15" s="355"/>
      <c r="I15" s="355"/>
      <c r="J15" s="355"/>
      <c r="K15" s="228"/>
    </row>
    <row r="16" spans="2:11" s="1" customFormat="1" ht="15" customHeight="1">
      <c r="B16" s="231"/>
      <c r="C16" s="232"/>
      <c r="D16" s="355" t="s">
        <v>233</v>
      </c>
      <c r="E16" s="355"/>
      <c r="F16" s="355"/>
      <c r="G16" s="355"/>
      <c r="H16" s="355"/>
      <c r="I16" s="355"/>
      <c r="J16" s="355"/>
      <c r="K16" s="228"/>
    </row>
    <row r="17" spans="2:11" s="1" customFormat="1" ht="15" customHeight="1">
      <c r="B17" s="231"/>
      <c r="C17" s="232"/>
      <c r="D17" s="355" t="s">
        <v>234</v>
      </c>
      <c r="E17" s="355"/>
      <c r="F17" s="355"/>
      <c r="G17" s="355"/>
      <c r="H17" s="355"/>
      <c r="I17" s="355"/>
      <c r="J17" s="355"/>
      <c r="K17" s="228"/>
    </row>
    <row r="18" spans="2:11" s="1" customFormat="1" ht="15" customHeight="1">
      <c r="B18" s="231"/>
      <c r="C18" s="232"/>
      <c r="D18" s="232"/>
      <c r="E18" s="234" t="s">
        <v>76</v>
      </c>
      <c r="F18" s="355" t="s">
        <v>235</v>
      </c>
      <c r="G18" s="355"/>
      <c r="H18" s="355"/>
      <c r="I18" s="355"/>
      <c r="J18" s="355"/>
      <c r="K18" s="228"/>
    </row>
    <row r="19" spans="2:11" s="1" customFormat="1" ht="15" customHeight="1">
      <c r="B19" s="231"/>
      <c r="C19" s="232"/>
      <c r="D19" s="232"/>
      <c r="E19" s="234" t="s">
        <v>236</v>
      </c>
      <c r="F19" s="355" t="s">
        <v>237</v>
      </c>
      <c r="G19" s="355"/>
      <c r="H19" s="355"/>
      <c r="I19" s="355"/>
      <c r="J19" s="355"/>
      <c r="K19" s="228"/>
    </row>
    <row r="20" spans="2:11" s="1" customFormat="1" ht="15" customHeight="1">
      <c r="B20" s="231"/>
      <c r="C20" s="232"/>
      <c r="D20" s="232"/>
      <c r="E20" s="234" t="s">
        <v>238</v>
      </c>
      <c r="F20" s="355" t="s">
        <v>239</v>
      </c>
      <c r="G20" s="355"/>
      <c r="H20" s="355"/>
      <c r="I20" s="355"/>
      <c r="J20" s="355"/>
      <c r="K20" s="228"/>
    </row>
    <row r="21" spans="2:11" s="1" customFormat="1" ht="15" customHeight="1">
      <c r="B21" s="231"/>
      <c r="C21" s="232"/>
      <c r="D21" s="232"/>
      <c r="E21" s="234" t="s">
        <v>240</v>
      </c>
      <c r="F21" s="355" t="s">
        <v>241</v>
      </c>
      <c r="G21" s="355"/>
      <c r="H21" s="355"/>
      <c r="I21" s="355"/>
      <c r="J21" s="355"/>
      <c r="K21" s="228"/>
    </row>
    <row r="22" spans="2:11" s="1" customFormat="1" ht="15" customHeight="1">
      <c r="B22" s="231"/>
      <c r="C22" s="232"/>
      <c r="D22" s="232"/>
      <c r="E22" s="234" t="s">
        <v>165</v>
      </c>
      <c r="F22" s="355" t="s">
        <v>242</v>
      </c>
      <c r="G22" s="355"/>
      <c r="H22" s="355"/>
      <c r="I22" s="355"/>
      <c r="J22" s="355"/>
      <c r="K22" s="228"/>
    </row>
    <row r="23" spans="2:11" s="1" customFormat="1" ht="15" customHeight="1">
      <c r="B23" s="231"/>
      <c r="C23" s="232"/>
      <c r="D23" s="232"/>
      <c r="E23" s="234" t="s">
        <v>243</v>
      </c>
      <c r="F23" s="355" t="s">
        <v>244</v>
      </c>
      <c r="G23" s="355"/>
      <c r="H23" s="355"/>
      <c r="I23" s="355"/>
      <c r="J23" s="355"/>
      <c r="K23" s="228"/>
    </row>
    <row r="24" spans="2:11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s="1" customFormat="1" ht="15" customHeight="1">
      <c r="B25" s="231"/>
      <c r="C25" s="355" t="s">
        <v>245</v>
      </c>
      <c r="D25" s="355"/>
      <c r="E25" s="355"/>
      <c r="F25" s="355"/>
      <c r="G25" s="355"/>
      <c r="H25" s="355"/>
      <c r="I25" s="355"/>
      <c r="J25" s="355"/>
      <c r="K25" s="228"/>
    </row>
    <row r="26" spans="2:11" s="1" customFormat="1" ht="15" customHeight="1">
      <c r="B26" s="231"/>
      <c r="C26" s="355" t="s">
        <v>246</v>
      </c>
      <c r="D26" s="355"/>
      <c r="E26" s="355"/>
      <c r="F26" s="355"/>
      <c r="G26" s="355"/>
      <c r="H26" s="355"/>
      <c r="I26" s="355"/>
      <c r="J26" s="355"/>
      <c r="K26" s="228"/>
    </row>
    <row r="27" spans="2:11" s="1" customFormat="1" ht="15" customHeight="1">
      <c r="B27" s="231"/>
      <c r="C27" s="230"/>
      <c r="D27" s="355" t="s">
        <v>247</v>
      </c>
      <c r="E27" s="355"/>
      <c r="F27" s="355"/>
      <c r="G27" s="355"/>
      <c r="H27" s="355"/>
      <c r="I27" s="355"/>
      <c r="J27" s="355"/>
      <c r="K27" s="228"/>
    </row>
    <row r="28" spans="2:11" s="1" customFormat="1" ht="15" customHeight="1">
      <c r="B28" s="231"/>
      <c r="C28" s="232"/>
      <c r="D28" s="355" t="s">
        <v>248</v>
      </c>
      <c r="E28" s="355"/>
      <c r="F28" s="355"/>
      <c r="G28" s="355"/>
      <c r="H28" s="355"/>
      <c r="I28" s="355"/>
      <c r="J28" s="355"/>
      <c r="K28" s="228"/>
    </row>
    <row r="29" spans="2:11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pans="2:11" s="1" customFormat="1" ht="15" customHeight="1">
      <c r="B30" s="231"/>
      <c r="C30" s="232"/>
      <c r="D30" s="355" t="s">
        <v>249</v>
      </c>
      <c r="E30" s="355"/>
      <c r="F30" s="355"/>
      <c r="G30" s="355"/>
      <c r="H30" s="355"/>
      <c r="I30" s="355"/>
      <c r="J30" s="355"/>
      <c r="K30" s="228"/>
    </row>
    <row r="31" spans="2:11" s="1" customFormat="1" ht="15" customHeight="1">
      <c r="B31" s="231"/>
      <c r="C31" s="232"/>
      <c r="D31" s="355" t="s">
        <v>250</v>
      </c>
      <c r="E31" s="355"/>
      <c r="F31" s="355"/>
      <c r="G31" s="355"/>
      <c r="H31" s="355"/>
      <c r="I31" s="355"/>
      <c r="J31" s="355"/>
      <c r="K31" s="228"/>
    </row>
    <row r="32" spans="2:11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pans="2:11" s="1" customFormat="1" ht="15" customHeight="1">
      <c r="B33" s="231"/>
      <c r="C33" s="232"/>
      <c r="D33" s="355" t="s">
        <v>251</v>
      </c>
      <c r="E33" s="355"/>
      <c r="F33" s="355"/>
      <c r="G33" s="355"/>
      <c r="H33" s="355"/>
      <c r="I33" s="355"/>
      <c r="J33" s="355"/>
      <c r="K33" s="228"/>
    </row>
    <row r="34" spans="2:11" s="1" customFormat="1" ht="15" customHeight="1">
      <c r="B34" s="231"/>
      <c r="C34" s="232"/>
      <c r="D34" s="355" t="s">
        <v>252</v>
      </c>
      <c r="E34" s="355"/>
      <c r="F34" s="355"/>
      <c r="G34" s="355"/>
      <c r="H34" s="355"/>
      <c r="I34" s="355"/>
      <c r="J34" s="355"/>
      <c r="K34" s="228"/>
    </row>
    <row r="35" spans="2:11" s="1" customFormat="1" ht="15" customHeight="1">
      <c r="B35" s="231"/>
      <c r="C35" s="232"/>
      <c r="D35" s="355" t="s">
        <v>253</v>
      </c>
      <c r="E35" s="355"/>
      <c r="F35" s="355"/>
      <c r="G35" s="355"/>
      <c r="H35" s="355"/>
      <c r="I35" s="355"/>
      <c r="J35" s="355"/>
      <c r="K35" s="228"/>
    </row>
    <row r="36" spans="2:11" s="1" customFormat="1" ht="15" customHeight="1">
      <c r="B36" s="231"/>
      <c r="C36" s="232"/>
      <c r="D36" s="230"/>
      <c r="E36" s="233" t="s">
        <v>95</v>
      </c>
      <c r="F36" s="230"/>
      <c r="G36" s="355" t="s">
        <v>254</v>
      </c>
      <c r="H36" s="355"/>
      <c r="I36" s="355"/>
      <c r="J36" s="355"/>
      <c r="K36" s="228"/>
    </row>
    <row r="37" spans="2:11" s="1" customFormat="1" ht="30.75" customHeight="1">
      <c r="B37" s="231"/>
      <c r="C37" s="232"/>
      <c r="D37" s="230"/>
      <c r="E37" s="233" t="s">
        <v>255</v>
      </c>
      <c r="F37" s="230"/>
      <c r="G37" s="355" t="s">
        <v>256</v>
      </c>
      <c r="H37" s="355"/>
      <c r="I37" s="355"/>
      <c r="J37" s="355"/>
      <c r="K37" s="228"/>
    </row>
    <row r="38" spans="2:11" s="1" customFormat="1" ht="15" customHeight="1">
      <c r="B38" s="231"/>
      <c r="C38" s="232"/>
      <c r="D38" s="230"/>
      <c r="E38" s="233" t="s">
        <v>53</v>
      </c>
      <c r="F38" s="230"/>
      <c r="G38" s="355" t="s">
        <v>257</v>
      </c>
      <c r="H38" s="355"/>
      <c r="I38" s="355"/>
      <c r="J38" s="355"/>
      <c r="K38" s="228"/>
    </row>
    <row r="39" spans="2:11" s="1" customFormat="1" ht="15" customHeight="1">
      <c r="B39" s="231"/>
      <c r="C39" s="232"/>
      <c r="D39" s="230"/>
      <c r="E39" s="233" t="s">
        <v>54</v>
      </c>
      <c r="F39" s="230"/>
      <c r="G39" s="355" t="s">
        <v>258</v>
      </c>
      <c r="H39" s="355"/>
      <c r="I39" s="355"/>
      <c r="J39" s="355"/>
      <c r="K39" s="228"/>
    </row>
    <row r="40" spans="2:11" s="1" customFormat="1" ht="15" customHeight="1">
      <c r="B40" s="231"/>
      <c r="C40" s="232"/>
      <c r="D40" s="230"/>
      <c r="E40" s="233" t="s">
        <v>96</v>
      </c>
      <c r="F40" s="230"/>
      <c r="G40" s="355" t="s">
        <v>259</v>
      </c>
      <c r="H40" s="355"/>
      <c r="I40" s="355"/>
      <c r="J40" s="355"/>
      <c r="K40" s="228"/>
    </row>
    <row r="41" spans="2:11" s="1" customFormat="1" ht="15" customHeight="1">
      <c r="B41" s="231"/>
      <c r="C41" s="232"/>
      <c r="D41" s="230"/>
      <c r="E41" s="233" t="s">
        <v>97</v>
      </c>
      <c r="F41" s="230"/>
      <c r="G41" s="355" t="s">
        <v>260</v>
      </c>
      <c r="H41" s="355"/>
      <c r="I41" s="355"/>
      <c r="J41" s="355"/>
      <c r="K41" s="228"/>
    </row>
    <row r="42" spans="2:11" s="1" customFormat="1" ht="15" customHeight="1">
      <c r="B42" s="231"/>
      <c r="C42" s="232"/>
      <c r="D42" s="230"/>
      <c r="E42" s="233" t="s">
        <v>261</v>
      </c>
      <c r="F42" s="230"/>
      <c r="G42" s="355" t="s">
        <v>262</v>
      </c>
      <c r="H42" s="355"/>
      <c r="I42" s="355"/>
      <c r="J42" s="355"/>
      <c r="K42" s="228"/>
    </row>
    <row r="43" spans="2:11" s="1" customFormat="1" ht="15" customHeight="1">
      <c r="B43" s="231"/>
      <c r="C43" s="232"/>
      <c r="D43" s="230"/>
      <c r="E43" s="233"/>
      <c r="F43" s="230"/>
      <c r="G43" s="355" t="s">
        <v>263</v>
      </c>
      <c r="H43" s="355"/>
      <c r="I43" s="355"/>
      <c r="J43" s="355"/>
      <c r="K43" s="228"/>
    </row>
    <row r="44" spans="2:11" s="1" customFormat="1" ht="15" customHeight="1">
      <c r="B44" s="231"/>
      <c r="C44" s="232"/>
      <c r="D44" s="230"/>
      <c r="E44" s="233" t="s">
        <v>264</v>
      </c>
      <c r="F44" s="230"/>
      <c r="G44" s="355" t="s">
        <v>265</v>
      </c>
      <c r="H44" s="355"/>
      <c r="I44" s="355"/>
      <c r="J44" s="355"/>
      <c r="K44" s="228"/>
    </row>
    <row r="45" spans="2:11" s="1" customFormat="1" ht="15" customHeight="1">
      <c r="B45" s="231"/>
      <c r="C45" s="232"/>
      <c r="D45" s="230"/>
      <c r="E45" s="233" t="s">
        <v>99</v>
      </c>
      <c r="F45" s="230"/>
      <c r="G45" s="355" t="s">
        <v>266</v>
      </c>
      <c r="H45" s="355"/>
      <c r="I45" s="355"/>
      <c r="J45" s="355"/>
      <c r="K45" s="228"/>
    </row>
    <row r="46" spans="2:11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pans="2:11" s="1" customFormat="1" ht="15" customHeight="1">
      <c r="B47" s="231"/>
      <c r="C47" s="232"/>
      <c r="D47" s="355" t="s">
        <v>267</v>
      </c>
      <c r="E47" s="355"/>
      <c r="F47" s="355"/>
      <c r="G47" s="355"/>
      <c r="H47" s="355"/>
      <c r="I47" s="355"/>
      <c r="J47" s="355"/>
      <c r="K47" s="228"/>
    </row>
    <row r="48" spans="2:11" s="1" customFormat="1" ht="15" customHeight="1">
      <c r="B48" s="231"/>
      <c r="C48" s="232"/>
      <c r="D48" s="232"/>
      <c r="E48" s="355" t="s">
        <v>268</v>
      </c>
      <c r="F48" s="355"/>
      <c r="G48" s="355"/>
      <c r="H48" s="355"/>
      <c r="I48" s="355"/>
      <c r="J48" s="355"/>
      <c r="K48" s="228"/>
    </row>
    <row r="49" spans="2:11" s="1" customFormat="1" ht="15" customHeight="1">
      <c r="B49" s="231"/>
      <c r="C49" s="232"/>
      <c r="D49" s="232"/>
      <c r="E49" s="355" t="s">
        <v>269</v>
      </c>
      <c r="F49" s="355"/>
      <c r="G49" s="355"/>
      <c r="H49" s="355"/>
      <c r="I49" s="355"/>
      <c r="J49" s="355"/>
      <c r="K49" s="228"/>
    </row>
    <row r="50" spans="2:11" s="1" customFormat="1" ht="15" customHeight="1">
      <c r="B50" s="231"/>
      <c r="C50" s="232"/>
      <c r="D50" s="232"/>
      <c r="E50" s="355" t="s">
        <v>270</v>
      </c>
      <c r="F50" s="355"/>
      <c r="G50" s="355"/>
      <c r="H50" s="355"/>
      <c r="I50" s="355"/>
      <c r="J50" s="355"/>
      <c r="K50" s="228"/>
    </row>
    <row r="51" spans="2:11" s="1" customFormat="1" ht="15" customHeight="1">
      <c r="B51" s="231"/>
      <c r="C51" s="232"/>
      <c r="D51" s="355" t="s">
        <v>271</v>
      </c>
      <c r="E51" s="355"/>
      <c r="F51" s="355"/>
      <c r="G51" s="355"/>
      <c r="H51" s="355"/>
      <c r="I51" s="355"/>
      <c r="J51" s="355"/>
      <c r="K51" s="228"/>
    </row>
    <row r="52" spans="2:11" s="1" customFormat="1" ht="25.5" customHeight="1">
      <c r="B52" s="227"/>
      <c r="C52" s="356" t="s">
        <v>272</v>
      </c>
      <c r="D52" s="356"/>
      <c r="E52" s="356"/>
      <c r="F52" s="356"/>
      <c r="G52" s="356"/>
      <c r="H52" s="356"/>
      <c r="I52" s="356"/>
      <c r="J52" s="356"/>
      <c r="K52" s="228"/>
    </row>
    <row r="53" spans="2:11" s="1" customFormat="1" ht="5.25" customHeight="1">
      <c r="B53" s="227"/>
      <c r="C53" s="229"/>
      <c r="D53" s="229"/>
      <c r="E53" s="229"/>
      <c r="F53" s="229"/>
      <c r="G53" s="229"/>
      <c r="H53" s="229"/>
      <c r="I53" s="229"/>
      <c r="J53" s="229"/>
      <c r="K53" s="228"/>
    </row>
    <row r="54" spans="2:11" s="1" customFormat="1" ht="15" customHeight="1">
      <c r="B54" s="227"/>
      <c r="C54" s="355" t="s">
        <v>273</v>
      </c>
      <c r="D54" s="355"/>
      <c r="E54" s="355"/>
      <c r="F54" s="355"/>
      <c r="G54" s="355"/>
      <c r="H54" s="355"/>
      <c r="I54" s="355"/>
      <c r="J54" s="355"/>
      <c r="K54" s="228"/>
    </row>
    <row r="55" spans="2:11" s="1" customFormat="1" ht="15" customHeight="1">
      <c r="B55" s="227"/>
      <c r="C55" s="355" t="s">
        <v>274</v>
      </c>
      <c r="D55" s="355"/>
      <c r="E55" s="355"/>
      <c r="F55" s="355"/>
      <c r="G55" s="355"/>
      <c r="H55" s="355"/>
      <c r="I55" s="355"/>
      <c r="J55" s="355"/>
      <c r="K55" s="228"/>
    </row>
    <row r="56" spans="2:11" s="1" customFormat="1" ht="12.75" customHeight="1">
      <c r="B56" s="227"/>
      <c r="C56" s="230"/>
      <c r="D56" s="230"/>
      <c r="E56" s="230"/>
      <c r="F56" s="230"/>
      <c r="G56" s="230"/>
      <c r="H56" s="230"/>
      <c r="I56" s="230"/>
      <c r="J56" s="230"/>
      <c r="K56" s="228"/>
    </row>
    <row r="57" spans="2:11" s="1" customFormat="1" ht="15" customHeight="1">
      <c r="B57" s="227"/>
      <c r="C57" s="355" t="s">
        <v>275</v>
      </c>
      <c r="D57" s="355"/>
      <c r="E57" s="355"/>
      <c r="F57" s="355"/>
      <c r="G57" s="355"/>
      <c r="H57" s="355"/>
      <c r="I57" s="355"/>
      <c r="J57" s="355"/>
      <c r="K57" s="228"/>
    </row>
    <row r="58" spans="2:11" s="1" customFormat="1" ht="15" customHeight="1">
      <c r="B58" s="227"/>
      <c r="C58" s="232"/>
      <c r="D58" s="355" t="s">
        <v>276</v>
      </c>
      <c r="E58" s="355"/>
      <c r="F58" s="355"/>
      <c r="G58" s="355"/>
      <c r="H58" s="355"/>
      <c r="I58" s="355"/>
      <c r="J58" s="355"/>
      <c r="K58" s="228"/>
    </row>
    <row r="59" spans="2:11" s="1" customFormat="1" ht="15" customHeight="1">
      <c r="B59" s="227"/>
      <c r="C59" s="232"/>
      <c r="D59" s="355" t="s">
        <v>277</v>
      </c>
      <c r="E59" s="355"/>
      <c r="F59" s="355"/>
      <c r="G59" s="355"/>
      <c r="H59" s="355"/>
      <c r="I59" s="355"/>
      <c r="J59" s="355"/>
      <c r="K59" s="228"/>
    </row>
    <row r="60" spans="2:11" s="1" customFormat="1" ht="15" customHeight="1">
      <c r="B60" s="227"/>
      <c r="C60" s="232"/>
      <c r="D60" s="355" t="s">
        <v>278</v>
      </c>
      <c r="E60" s="355"/>
      <c r="F60" s="355"/>
      <c r="G60" s="355"/>
      <c r="H60" s="355"/>
      <c r="I60" s="355"/>
      <c r="J60" s="355"/>
      <c r="K60" s="228"/>
    </row>
    <row r="61" spans="2:11" s="1" customFormat="1" ht="15" customHeight="1">
      <c r="B61" s="227"/>
      <c r="C61" s="232"/>
      <c r="D61" s="355" t="s">
        <v>279</v>
      </c>
      <c r="E61" s="355"/>
      <c r="F61" s="355"/>
      <c r="G61" s="355"/>
      <c r="H61" s="355"/>
      <c r="I61" s="355"/>
      <c r="J61" s="355"/>
      <c r="K61" s="228"/>
    </row>
    <row r="62" spans="2:11" s="1" customFormat="1" ht="15" customHeight="1">
      <c r="B62" s="227"/>
      <c r="C62" s="232"/>
      <c r="D62" s="357" t="s">
        <v>280</v>
      </c>
      <c r="E62" s="357"/>
      <c r="F62" s="357"/>
      <c r="G62" s="357"/>
      <c r="H62" s="357"/>
      <c r="I62" s="357"/>
      <c r="J62" s="357"/>
      <c r="K62" s="228"/>
    </row>
    <row r="63" spans="2:11" s="1" customFormat="1" ht="15" customHeight="1">
      <c r="B63" s="227"/>
      <c r="C63" s="232"/>
      <c r="D63" s="355" t="s">
        <v>281</v>
      </c>
      <c r="E63" s="355"/>
      <c r="F63" s="355"/>
      <c r="G63" s="355"/>
      <c r="H63" s="355"/>
      <c r="I63" s="355"/>
      <c r="J63" s="355"/>
      <c r="K63" s="228"/>
    </row>
    <row r="64" spans="2:11" s="1" customFormat="1" ht="12.75" customHeight="1">
      <c r="B64" s="227"/>
      <c r="C64" s="232"/>
      <c r="D64" s="232"/>
      <c r="E64" s="235"/>
      <c r="F64" s="232"/>
      <c r="G64" s="232"/>
      <c r="H64" s="232"/>
      <c r="I64" s="232"/>
      <c r="J64" s="232"/>
      <c r="K64" s="228"/>
    </row>
    <row r="65" spans="2:11" s="1" customFormat="1" ht="15" customHeight="1">
      <c r="B65" s="227"/>
      <c r="C65" s="232"/>
      <c r="D65" s="355" t="s">
        <v>282</v>
      </c>
      <c r="E65" s="355"/>
      <c r="F65" s="355"/>
      <c r="G65" s="355"/>
      <c r="H65" s="355"/>
      <c r="I65" s="355"/>
      <c r="J65" s="355"/>
      <c r="K65" s="228"/>
    </row>
    <row r="66" spans="2:11" s="1" customFormat="1" ht="15" customHeight="1">
      <c r="B66" s="227"/>
      <c r="C66" s="232"/>
      <c r="D66" s="357" t="s">
        <v>283</v>
      </c>
      <c r="E66" s="357"/>
      <c r="F66" s="357"/>
      <c r="G66" s="357"/>
      <c r="H66" s="357"/>
      <c r="I66" s="357"/>
      <c r="J66" s="357"/>
      <c r="K66" s="228"/>
    </row>
    <row r="67" spans="2:11" s="1" customFormat="1" ht="15" customHeight="1">
      <c r="B67" s="227"/>
      <c r="C67" s="232"/>
      <c r="D67" s="355" t="s">
        <v>284</v>
      </c>
      <c r="E67" s="355"/>
      <c r="F67" s="355"/>
      <c r="G67" s="355"/>
      <c r="H67" s="355"/>
      <c r="I67" s="355"/>
      <c r="J67" s="355"/>
      <c r="K67" s="228"/>
    </row>
    <row r="68" spans="2:11" s="1" customFormat="1" ht="15" customHeight="1">
      <c r="B68" s="227"/>
      <c r="C68" s="232"/>
      <c r="D68" s="355" t="s">
        <v>285</v>
      </c>
      <c r="E68" s="355"/>
      <c r="F68" s="355"/>
      <c r="G68" s="355"/>
      <c r="H68" s="355"/>
      <c r="I68" s="355"/>
      <c r="J68" s="355"/>
      <c r="K68" s="228"/>
    </row>
    <row r="69" spans="2:11" s="1" customFormat="1" ht="15" customHeight="1">
      <c r="B69" s="227"/>
      <c r="C69" s="232"/>
      <c r="D69" s="355" t="s">
        <v>286</v>
      </c>
      <c r="E69" s="355"/>
      <c r="F69" s="355"/>
      <c r="G69" s="355"/>
      <c r="H69" s="355"/>
      <c r="I69" s="355"/>
      <c r="J69" s="355"/>
      <c r="K69" s="228"/>
    </row>
    <row r="70" spans="2:11" s="1" customFormat="1" ht="15" customHeight="1">
      <c r="B70" s="227"/>
      <c r="C70" s="232"/>
      <c r="D70" s="355" t="s">
        <v>287</v>
      </c>
      <c r="E70" s="355"/>
      <c r="F70" s="355"/>
      <c r="G70" s="355"/>
      <c r="H70" s="355"/>
      <c r="I70" s="355"/>
      <c r="J70" s="355"/>
      <c r="K70" s="228"/>
    </row>
    <row r="71" spans="2:11" s="1" customFormat="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s="1" customFormat="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s="1" customFormat="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s="1" customFormat="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s="1" customFormat="1" ht="45" customHeight="1">
      <c r="B75" s="244"/>
      <c r="C75" s="350" t="s">
        <v>288</v>
      </c>
      <c r="D75" s="350"/>
      <c r="E75" s="350"/>
      <c r="F75" s="350"/>
      <c r="G75" s="350"/>
      <c r="H75" s="350"/>
      <c r="I75" s="350"/>
      <c r="J75" s="350"/>
      <c r="K75" s="245"/>
    </row>
    <row r="76" spans="2:11" s="1" customFormat="1" ht="17.25" customHeight="1">
      <c r="B76" s="244"/>
      <c r="C76" s="246" t="s">
        <v>289</v>
      </c>
      <c r="D76" s="246"/>
      <c r="E76" s="246"/>
      <c r="F76" s="246" t="s">
        <v>290</v>
      </c>
      <c r="G76" s="247"/>
      <c r="H76" s="246" t="s">
        <v>54</v>
      </c>
      <c r="I76" s="246" t="s">
        <v>57</v>
      </c>
      <c r="J76" s="246" t="s">
        <v>291</v>
      </c>
      <c r="K76" s="245"/>
    </row>
    <row r="77" spans="2:11" s="1" customFormat="1" ht="17.25" customHeight="1">
      <c r="B77" s="244"/>
      <c r="C77" s="248" t="s">
        <v>292</v>
      </c>
      <c r="D77" s="248"/>
      <c r="E77" s="248"/>
      <c r="F77" s="249" t="s">
        <v>293</v>
      </c>
      <c r="G77" s="250"/>
      <c r="H77" s="248"/>
      <c r="I77" s="248"/>
      <c r="J77" s="248" t="s">
        <v>294</v>
      </c>
      <c r="K77" s="245"/>
    </row>
    <row r="78" spans="2:11" s="1" customFormat="1" ht="5.25" customHeight="1">
      <c r="B78" s="244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s="1" customFormat="1" ht="15" customHeight="1">
      <c r="B79" s="244"/>
      <c r="C79" s="233" t="s">
        <v>53</v>
      </c>
      <c r="D79" s="253"/>
      <c r="E79" s="253"/>
      <c r="F79" s="254" t="s">
        <v>295</v>
      </c>
      <c r="G79" s="255"/>
      <c r="H79" s="233" t="s">
        <v>296</v>
      </c>
      <c r="I79" s="233" t="s">
        <v>297</v>
      </c>
      <c r="J79" s="233">
        <v>20</v>
      </c>
      <c r="K79" s="245"/>
    </row>
    <row r="80" spans="2:11" s="1" customFormat="1" ht="15" customHeight="1">
      <c r="B80" s="244"/>
      <c r="C80" s="233" t="s">
        <v>298</v>
      </c>
      <c r="D80" s="233"/>
      <c r="E80" s="233"/>
      <c r="F80" s="254" t="s">
        <v>295</v>
      </c>
      <c r="G80" s="255"/>
      <c r="H80" s="233" t="s">
        <v>299</v>
      </c>
      <c r="I80" s="233" t="s">
        <v>297</v>
      </c>
      <c r="J80" s="233">
        <v>120</v>
      </c>
      <c r="K80" s="245"/>
    </row>
    <row r="81" spans="2:11" s="1" customFormat="1" ht="15" customHeight="1">
      <c r="B81" s="256"/>
      <c r="C81" s="233" t="s">
        <v>300</v>
      </c>
      <c r="D81" s="233"/>
      <c r="E81" s="233"/>
      <c r="F81" s="254" t="s">
        <v>301</v>
      </c>
      <c r="G81" s="255"/>
      <c r="H81" s="233" t="s">
        <v>302</v>
      </c>
      <c r="I81" s="233" t="s">
        <v>297</v>
      </c>
      <c r="J81" s="233">
        <v>50</v>
      </c>
      <c r="K81" s="245"/>
    </row>
    <row r="82" spans="2:11" s="1" customFormat="1" ht="15" customHeight="1">
      <c r="B82" s="256"/>
      <c r="C82" s="233" t="s">
        <v>303</v>
      </c>
      <c r="D82" s="233"/>
      <c r="E82" s="233"/>
      <c r="F82" s="254" t="s">
        <v>295</v>
      </c>
      <c r="G82" s="255"/>
      <c r="H82" s="233" t="s">
        <v>304</v>
      </c>
      <c r="I82" s="233" t="s">
        <v>305</v>
      </c>
      <c r="J82" s="233"/>
      <c r="K82" s="245"/>
    </row>
    <row r="83" spans="2:11" s="1" customFormat="1" ht="15" customHeight="1">
      <c r="B83" s="256"/>
      <c r="C83" s="257" t="s">
        <v>306</v>
      </c>
      <c r="D83" s="257"/>
      <c r="E83" s="257"/>
      <c r="F83" s="258" t="s">
        <v>301</v>
      </c>
      <c r="G83" s="257"/>
      <c r="H83" s="257" t="s">
        <v>307</v>
      </c>
      <c r="I83" s="257" t="s">
        <v>297</v>
      </c>
      <c r="J83" s="257">
        <v>15</v>
      </c>
      <c r="K83" s="245"/>
    </row>
    <row r="84" spans="2:11" s="1" customFormat="1" ht="15" customHeight="1">
      <c r="B84" s="256"/>
      <c r="C84" s="257" t="s">
        <v>308</v>
      </c>
      <c r="D84" s="257"/>
      <c r="E84" s="257"/>
      <c r="F84" s="258" t="s">
        <v>301</v>
      </c>
      <c r="G84" s="257"/>
      <c r="H84" s="257" t="s">
        <v>309</v>
      </c>
      <c r="I84" s="257" t="s">
        <v>297</v>
      </c>
      <c r="J84" s="257">
        <v>15</v>
      </c>
      <c r="K84" s="245"/>
    </row>
    <row r="85" spans="2:11" s="1" customFormat="1" ht="15" customHeight="1">
      <c r="B85" s="256"/>
      <c r="C85" s="257" t="s">
        <v>310</v>
      </c>
      <c r="D85" s="257"/>
      <c r="E85" s="257"/>
      <c r="F85" s="258" t="s">
        <v>301</v>
      </c>
      <c r="G85" s="257"/>
      <c r="H85" s="257" t="s">
        <v>311</v>
      </c>
      <c r="I85" s="257" t="s">
        <v>297</v>
      </c>
      <c r="J85" s="257">
        <v>20</v>
      </c>
      <c r="K85" s="245"/>
    </row>
    <row r="86" spans="2:11" s="1" customFormat="1" ht="15" customHeight="1">
      <c r="B86" s="256"/>
      <c r="C86" s="257" t="s">
        <v>312</v>
      </c>
      <c r="D86" s="257"/>
      <c r="E86" s="257"/>
      <c r="F86" s="258" t="s">
        <v>301</v>
      </c>
      <c r="G86" s="257"/>
      <c r="H86" s="257" t="s">
        <v>313</v>
      </c>
      <c r="I86" s="257" t="s">
        <v>297</v>
      </c>
      <c r="J86" s="257">
        <v>20</v>
      </c>
      <c r="K86" s="245"/>
    </row>
    <row r="87" spans="2:11" s="1" customFormat="1" ht="15" customHeight="1">
      <c r="B87" s="256"/>
      <c r="C87" s="233" t="s">
        <v>314</v>
      </c>
      <c r="D87" s="233"/>
      <c r="E87" s="233"/>
      <c r="F87" s="254" t="s">
        <v>301</v>
      </c>
      <c r="G87" s="255"/>
      <c r="H87" s="233" t="s">
        <v>315</v>
      </c>
      <c r="I87" s="233" t="s">
        <v>297</v>
      </c>
      <c r="J87" s="233">
        <v>50</v>
      </c>
      <c r="K87" s="245"/>
    </row>
    <row r="88" spans="2:11" s="1" customFormat="1" ht="15" customHeight="1">
      <c r="B88" s="256"/>
      <c r="C88" s="233" t="s">
        <v>316</v>
      </c>
      <c r="D88" s="233"/>
      <c r="E88" s="233"/>
      <c r="F88" s="254" t="s">
        <v>301</v>
      </c>
      <c r="G88" s="255"/>
      <c r="H88" s="233" t="s">
        <v>317</v>
      </c>
      <c r="I88" s="233" t="s">
        <v>297</v>
      </c>
      <c r="J88" s="233">
        <v>20</v>
      </c>
      <c r="K88" s="245"/>
    </row>
    <row r="89" spans="2:11" s="1" customFormat="1" ht="15" customHeight="1">
      <c r="B89" s="256"/>
      <c r="C89" s="233" t="s">
        <v>318</v>
      </c>
      <c r="D89" s="233"/>
      <c r="E89" s="233"/>
      <c r="F89" s="254" t="s">
        <v>301</v>
      </c>
      <c r="G89" s="255"/>
      <c r="H89" s="233" t="s">
        <v>319</v>
      </c>
      <c r="I89" s="233" t="s">
        <v>297</v>
      </c>
      <c r="J89" s="233">
        <v>20</v>
      </c>
      <c r="K89" s="245"/>
    </row>
    <row r="90" spans="2:11" s="1" customFormat="1" ht="15" customHeight="1">
      <c r="B90" s="256"/>
      <c r="C90" s="233" t="s">
        <v>320</v>
      </c>
      <c r="D90" s="233"/>
      <c r="E90" s="233"/>
      <c r="F90" s="254" t="s">
        <v>301</v>
      </c>
      <c r="G90" s="255"/>
      <c r="H90" s="233" t="s">
        <v>321</v>
      </c>
      <c r="I90" s="233" t="s">
        <v>297</v>
      </c>
      <c r="J90" s="233">
        <v>50</v>
      </c>
      <c r="K90" s="245"/>
    </row>
    <row r="91" spans="2:11" s="1" customFormat="1" ht="15" customHeight="1">
      <c r="B91" s="256"/>
      <c r="C91" s="233" t="s">
        <v>322</v>
      </c>
      <c r="D91" s="233"/>
      <c r="E91" s="233"/>
      <c r="F91" s="254" t="s">
        <v>301</v>
      </c>
      <c r="G91" s="255"/>
      <c r="H91" s="233" t="s">
        <v>322</v>
      </c>
      <c r="I91" s="233" t="s">
        <v>297</v>
      </c>
      <c r="J91" s="233">
        <v>50</v>
      </c>
      <c r="K91" s="245"/>
    </row>
    <row r="92" spans="2:11" s="1" customFormat="1" ht="15" customHeight="1">
      <c r="B92" s="256"/>
      <c r="C92" s="233" t="s">
        <v>323</v>
      </c>
      <c r="D92" s="233"/>
      <c r="E92" s="233"/>
      <c r="F92" s="254" t="s">
        <v>301</v>
      </c>
      <c r="G92" s="255"/>
      <c r="H92" s="233" t="s">
        <v>324</v>
      </c>
      <c r="I92" s="233" t="s">
        <v>297</v>
      </c>
      <c r="J92" s="233">
        <v>255</v>
      </c>
      <c r="K92" s="245"/>
    </row>
    <row r="93" spans="2:11" s="1" customFormat="1" ht="15" customHeight="1">
      <c r="B93" s="256"/>
      <c r="C93" s="233" t="s">
        <v>325</v>
      </c>
      <c r="D93" s="233"/>
      <c r="E93" s="233"/>
      <c r="F93" s="254" t="s">
        <v>295</v>
      </c>
      <c r="G93" s="255"/>
      <c r="H93" s="233" t="s">
        <v>326</v>
      </c>
      <c r="I93" s="233" t="s">
        <v>327</v>
      </c>
      <c r="J93" s="233"/>
      <c r="K93" s="245"/>
    </row>
    <row r="94" spans="2:11" s="1" customFormat="1" ht="15" customHeight="1">
      <c r="B94" s="256"/>
      <c r="C94" s="233" t="s">
        <v>328</v>
      </c>
      <c r="D94" s="233"/>
      <c r="E94" s="233"/>
      <c r="F94" s="254" t="s">
        <v>295</v>
      </c>
      <c r="G94" s="255"/>
      <c r="H94" s="233" t="s">
        <v>329</v>
      </c>
      <c r="I94" s="233" t="s">
        <v>330</v>
      </c>
      <c r="J94" s="233"/>
      <c r="K94" s="245"/>
    </row>
    <row r="95" spans="2:11" s="1" customFormat="1" ht="15" customHeight="1">
      <c r="B95" s="256"/>
      <c r="C95" s="233" t="s">
        <v>331</v>
      </c>
      <c r="D95" s="233"/>
      <c r="E95" s="233"/>
      <c r="F95" s="254" t="s">
        <v>295</v>
      </c>
      <c r="G95" s="255"/>
      <c r="H95" s="233" t="s">
        <v>331</v>
      </c>
      <c r="I95" s="233" t="s">
        <v>330</v>
      </c>
      <c r="J95" s="233"/>
      <c r="K95" s="245"/>
    </row>
    <row r="96" spans="2:11" s="1" customFormat="1" ht="15" customHeight="1">
      <c r="B96" s="256"/>
      <c r="C96" s="233" t="s">
        <v>38</v>
      </c>
      <c r="D96" s="233"/>
      <c r="E96" s="233"/>
      <c r="F96" s="254" t="s">
        <v>295</v>
      </c>
      <c r="G96" s="255"/>
      <c r="H96" s="233" t="s">
        <v>332</v>
      </c>
      <c r="I96" s="233" t="s">
        <v>330</v>
      </c>
      <c r="J96" s="233"/>
      <c r="K96" s="245"/>
    </row>
    <row r="97" spans="2:11" s="1" customFormat="1" ht="15" customHeight="1">
      <c r="B97" s="256"/>
      <c r="C97" s="233" t="s">
        <v>48</v>
      </c>
      <c r="D97" s="233"/>
      <c r="E97" s="233"/>
      <c r="F97" s="254" t="s">
        <v>295</v>
      </c>
      <c r="G97" s="255"/>
      <c r="H97" s="233" t="s">
        <v>333</v>
      </c>
      <c r="I97" s="233" t="s">
        <v>330</v>
      </c>
      <c r="J97" s="233"/>
      <c r="K97" s="245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s="1" customFormat="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s="1" customFormat="1" ht="45" customHeight="1">
      <c r="B102" s="244"/>
      <c r="C102" s="350" t="s">
        <v>334</v>
      </c>
      <c r="D102" s="350"/>
      <c r="E102" s="350"/>
      <c r="F102" s="350"/>
      <c r="G102" s="350"/>
      <c r="H102" s="350"/>
      <c r="I102" s="350"/>
      <c r="J102" s="350"/>
      <c r="K102" s="245"/>
    </row>
    <row r="103" spans="2:11" s="1" customFormat="1" ht="17.25" customHeight="1">
      <c r="B103" s="244"/>
      <c r="C103" s="246" t="s">
        <v>289</v>
      </c>
      <c r="D103" s="246"/>
      <c r="E103" s="246"/>
      <c r="F103" s="246" t="s">
        <v>290</v>
      </c>
      <c r="G103" s="247"/>
      <c r="H103" s="246" t="s">
        <v>54</v>
      </c>
      <c r="I103" s="246" t="s">
        <v>57</v>
      </c>
      <c r="J103" s="246" t="s">
        <v>291</v>
      </c>
      <c r="K103" s="245"/>
    </row>
    <row r="104" spans="2:11" s="1" customFormat="1" ht="17.25" customHeight="1">
      <c r="B104" s="244"/>
      <c r="C104" s="248" t="s">
        <v>292</v>
      </c>
      <c r="D104" s="248"/>
      <c r="E104" s="248"/>
      <c r="F104" s="249" t="s">
        <v>293</v>
      </c>
      <c r="G104" s="250"/>
      <c r="H104" s="248"/>
      <c r="I104" s="248"/>
      <c r="J104" s="248" t="s">
        <v>294</v>
      </c>
      <c r="K104" s="245"/>
    </row>
    <row r="105" spans="2:11" s="1" customFormat="1" ht="5.25" customHeight="1">
      <c r="B105" s="244"/>
      <c r="C105" s="246"/>
      <c r="D105" s="246"/>
      <c r="E105" s="246"/>
      <c r="F105" s="246"/>
      <c r="G105" s="264"/>
      <c r="H105" s="246"/>
      <c r="I105" s="246"/>
      <c r="J105" s="246"/>
      <c r="K105" s="245"/>
    </row>
    <row r="106" spans="2:11" s="1" customFormat="1" ht="15" customHeight="1">
      <c r="B106" s="244"/>
      <c r="C106" s="233" t="s">
        <v>53</v>
      </c>
      <c r="D106" s="253"/>
      <c r="E106" s="253"/>
      <c r="F106" s="254" t="s">
        <v>295</v>
      </c>
      <c r="G106" s="233"/>
      <c r="H106" s="233" t="s">
        <v>335</v>
      </c>
      <c r="I106" s="233" t="s">
        <v>297</v>
      </c>
      <c r="J106" s="233">
        <v>20</v>
      </c>
      <c r="K106" s="245"/>
    </row>
    <row r="107" spans="2:11" s="1" customFormat="1" ht="15" customHeight="1">
      <c r="B107" s="244"/>
      <c r="C107" s="233" t="s">
        <v>298</v>
      </c>
      <c r="D107" s="233"/>
      <c r="E107" s="233"/>
      <c r="F107" s="254" t="s">
        <v>295</v>
      </c>
      <c r="G107" s="233"/>
      <c r="H107" s="233" t="s">
        <v>335</v>
      </c>
      <c r="I107" s="233" t="s">
        <v>297</v>
      </c>
      <c r="J107" s="233">
        <v>120</v>
      </c>
      <c r="K107" s="245"/>
    </row>
    <row r="108" spans="2:11" s="1" customFormat="1" ht="15" customHeight="1">
      <c r="B108" s="256"/>
      <c r="C108" s="233" t="s">
        <v>300</v>
      </c>
      <c r="D108" s="233"/>
      <c r="E108" s="233"/>
      <c r="F108" s="254" t="s">
        <v>301</v>
      </c>
      <c r="G108" s="233"/>
      <c r="H108" s="233" t="s">
        <v>335</v>
      </c>
      <c r="I108" s="233" t="s">
        <v>297</v>
      </c>
      <c r="J108" s="233">
        <v>50</v>
      </c>
      <c r="K108" s="245"/>
    </row>
    <row r="109" spans="2:11" s="1" customFormat="1" ht="15" customHeight="1">
      <c r="B109" s="256"/>
      <c r="C109" s="233" t="s">
        <v>303</v>
      </c>
      <c r="D109" s="233"/>
      <c r="E109" s="233"/>
      <c r="F109" s="254" t="s">
        <v>295</v>
      </c>
      <c r="G109" s="233"/>
      <c r="H109" s="233" t="s">
        <v>335</v>
      </c>
      <c r="I109" s="233" t="s">
        <v>305</v>
      </c>
      <c r="J109" s="233"/>
      <c r="K109" s="245"/>
    </row>
    <row r="110" spans="2:11" s="1" customFormat="1" ht="15" customHeight="1">
      <c r="B110" s="256"/>
      <c r="C110" s="233" t="s">
        <v>314</v>
      </c>
      <c r="D110" s="233"/>
      <c r="E110" s="233"/>
      <c r="F110" s="254" t="s">
        <v>301</v>
      </c>
      <c r="G110" s="233"/>
      <c r="H110" s="233" t="s">
        <v>335</v>
      </c>
      <c r="I110" s="233" t="s">
        <v>297</v>
      </c>
      <c r="J110" s="233">
        <v>50</v>
      </c>
      <c r="K110" s="245"/>
    </row>
    <row r="111" spans="2:11" s="1" customFormat="1" ht="15" customHeight="1">
      <c r="B111" s="256"/>
      <c r="C111" s="233" t="s">
        <v>322</v>
      </c>
      <c r="D111" s="233"/>
      <c r="E111" s="233"/>
      <c r="F111" s="254" t="s">
        <v>301</v>
      </c>
      <c r="G111" s="233"/>
      <c r="H111" s="233" t="s">
        <v>335</v>
      </c>
      <c r="I111" s="233" t="s">
        <v>297</v>
      </c>
      <c r="J111" s="233">
        <v>50</v>
      </c>
      <c r="K111" s="245"/>
    </row>
    <row r="112" spans="2:11" s="1" customFormat="1" ht="15" customHeight="1">
      <c r="B112" s="256"/>
      <c r="C112" s="233" t="s">
        <v>320</v>
      </c>
      <c r="D112" s="233"/>
      <c r="E112" s="233"/>
      <c r="F112" s="254" t="s">
        <v>301</v>
      </c>
      <c r="G112" s="233"/>
      <c r="H112" s="233" t="s">
        <v>335</v>
      </c>
      <c r="I112" s="233" t="s">
        <v>297</v>
      </c>
      <c r="J112" s="233">
        <v>50</v>
      </c>
      <c r="K112" s="245"/>
    </row>
    <row r="113" spans="2:11" s="1" customFormat="1" ht="15" customHeight="1">
      <c r="B113" s="256"/>
      <c r="C113" s="233" t="s">
        <v>53</v>
      </c>
      <c r="D113" s="233"/>
      <c r="E113" s="233"/>
      <c r="F113" s="254" t="s">
        <v>295</v>
      </c>
      <c r="G113" s="233"/>
      <c r="H113" s="233" t="s">
        <v>336</v>
      </c>
      <c r="I113" s="233" t="s">
        <v>297</v>
      </c>
      <c r="J113" s="233">
        <v>20</v>
      </c>
      <c r="K113" s="245"/>
    </row>
    <row r="114" spans="2:11" s="1" customFormat="1" ht="15" customHeight="1">
      <c r="B114" s="256"/>
      <c r="C114" s="233" t="s">
        <v>337</v>
      </c>
      <c r="D114" s="233"/>
      <c r="E114" s="233"/>
      <c r="F114" s="254" t="s">
        <v>295</v>
      </c>
      <c r="G114" s="233"/>
      <c r="H114" s="233" t="s">
        <v>338</v>
      </c>
      <c r="I114" s="233" t="s">
        <v>297</v>
      </c>
      <c r="J114" s="233">
        <v>120</v>
      </c>
      <c r="K114" s="245"/>
    </row>
    <row r="115" spans="2:11" s="1" customFormat="1" ht="15" customHeight="1">
      <c r="B115" s="256"/>
      <c r="C115" s="233" t="s">
        <v>38</v>
      </c>
      <c r="D115" s="233"/>
      <c r="E115" s="233"/>
      <c r="F115" s="254" t="s">
        <v>295</v>
      </c>
      <c r="G115" s="233"/>
      <c r="H115" s="233" t="s">
        <v>339</v>
      </c>
      <c r="I115" s="233" t="s">
        <v>330</v>
      </c>
      <c r="J115" s="233"/>
      <c r="K115" s="245"/>
    </row>
    <row r="116" spans="2:11" s="1" customFormat="1" ht="15" customHeight="1">
      <c r="B116" s="256"/>
      <c r="C116" s="233" t="s">
        <v>48</v>
      </c>
      <c r="D116" s="233"/>
      <c r="E116" s="233"/>
      <c r="F116" s="254" t="s">
        <v>295</v>
      </c>
      <c r="G116" s="233"/>
      <c r="H116" s="233" t="s">
        <v>340</v>
      </c>
      <c r="I116" s="233" t="s">
        <v>330</v>
      </c>
      <c r="J116" s="233"/>
      <c r="K116" s="245"/>
    </row>
    <row r="117" spans="2:11" s="1" customFormat="1" ht="15" customHeight="1">
      <c r="B117" s="256"/>
      <c r="C117" s="233" t="s">
        <v>57</v>
      </c>
      <c r="D117" s="233"/>
      <c r="E117" s="233"/>
      <c r="F117" s="254" t="s">
        <v>295</v>
      </c>
      <c r="G117" s="233"/>
      <c r="H117" s="233" t="s">
        <v>341</v>
      </c>
      <c r="I117" s="233" t="s">
        <v>342</v>
      </c>
      <c r="J117" s="233"/>
      <c r="K117" s="245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67"/>
      <c r="D119" s="267"/>
      <c r="E119" s="267"/>
      <c r="F119" s="268"/>
      <c r="G119" s="267"/>
      <c r="H119" s="267"/>
      <c r="I119" s="267"/>
      <c r="J119" s="267"/>
      <c r="K119" s="266"/>
    </row>
    <row r="120" spans="2:11" s="1" customFormat="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s="1" customFormat="1" ht="7.5" customHeight="1">
      <c r="B121" s="269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2:11" s="1" customFormat="1" ht="45" customHeight="1">
      <c r="B122" s="272"/>
      <c r="C122" s="351" t="s">
        <v>343</v>
      </c>
      <c r="D122" s="351"/>
      <c r="E122" s="351"/>
      <c r="F122" s="351"/>
      <c r="G122" s="351"/>
      <c r="H122" s="351"/>
      <c r="I122" s="351"/>
      <c r="J122" s="351"/>
      <c r="K122" s="273"/>
    </row>
    <row r="123" spans="2:11" s="1" customFormat="1" ht="17.25" customHeight="1">
      <c r="B123" s="274"/>
      <c r="C123" s="246" t="s">
        <v>289</v>
      </c>
      <c r="D123" s="246"/>
      <c r="E123" s="246"/>
      <c r="F123" s="246" t="s">
        <v>290</v>
      </c>
      <c r="G123" s="247"/>
      <c r="H123" s="246" t="s">
        <v>54</v>
      </c>
      <c r="I123" s="246" t="s">
        <v>57</v>
      </c>
      <c r="J123" s="246" t="s">
        <v>291</v>
      </c>
      <c r="K123" s="275"/>
    </row>
    <row r="124" spans="2:11" s="1" customFormat="1" ht="17.25" customHeight="1">
      <c r="B124" s="274"/>
      <c r="C124" s="248" t="s">
        <v>292</v>
      </c>
      <c r="D124" s="248"/>
      <c r="E124" s="248"/>
      <c r="F124" s="249" t="s">
        <v>293</v>
      </c>
      <c r="G124" s="250"/>
      <c r="H124" s="248"/>
      <c r="I124" s="248"/>
      <c r="J124" s="248" t="s">
        <v>294</v>
      </c>
      <c r="K124" s="275"/>
    </row>
    <row r="125" spans="2:11" s="1" customFormat="1" ht="5.25" customHeight="1">
      <c r="B125" s="276"/>
      <c r="C125" s="251"/>
      <c r="D125" s="251"/>
      <c r="E125" s="251"/>
      <c r="F125" s="251"/>
      <c r="G125" s="277"/>
      <c r="H125" s="251"/>
      <c r="I125" s="251"/>
      <c r="J125" s="251"/>
      <c r="K125" s="278"/>
    </row>
    <row r="126" spans="2:11" s="1" customFormat="1" ht="15" customHeight="1">
      <c r="B126" s="276"/>
      <c r="C126" s="233" t="s">
        <v>298</v>
      </c>
      <c r="D126" s="253"/>
      <c r="E126" s="253"/>
      <c r="F126" s="254" t="s">
        <v>295</v>
      </c>
      <c r="G126" s="233"/>
      <c r="H126" s="233" t="s">
        <v>335</v>
      </c>
      <c r="I126" s="233" t="s">
        <v>297</v>
      </c>
      <c r="J126" s="233">
        <v>120</v>
      </c>
      <c r="K126" s="279"/>
    </row>
    <row r="127" spans="2:11" s="1" customFormat="1" ht="15" customHeight="1">
      <c r="B127" s="276"/>
      <c r="C127" s="233" t="s">
        <v>344</v>
      </c>
      <c r="D127" s="233"/>
      <c r="E127" s="233"/>
      <c r="F127" s="254" t="s">
        <v>295</v>
      </c>
      <c r="G127" s="233"/>
      <c r="H127" s="233" t="s">
        <v>345</v>
      </c>
      <c r="I127" s="233" t="s">
        <v>297</v>
      </c>
      <c r="J127" s="233" t="s">
        <v>346</v>
      </c>
      <c r="K127" s="279"/>
    </row>
    <row r="128" spans="2:11" s="1" customFormat="1" ht="15" customHeight="1">
      <c r="B128" s="276"/>
      <c r="C128" s="233" t="s">
        <v>243</v>
      </c>
      <c r="D128" s="233"/>
      <c r="E128" s="233"/>
      <c r="F128" s="254" t="s">
        <v>295</v>
      </c>
      <c r="G128" s="233"/>
      <c r="H128" s="233" t="s">
        <v>347</v>
      </c>
      <c r="I128" s="233" t="s">
        <v>297</v>
      </c>
      <c r="J128" s="233" t="s">
        <v>346</v>
      </c>
      <c r="K128" s="279"/>
    </row>
    <row r="129" spans="2:11" s="1" customFormat="1" ht="15" customHeight="1">
      <c r="B129" s="276"/>
      <c r="C129" s="233" t="s">
        <v>306</v>
      </c>
      <c r="D129" s="233"/>
      <c r="E129" s="233"/>
      <c r="F129" s="254" t="s">
        <v>301</v>
      </c>
      <c r="G129" s="233"/>
      <c r="H129" s="233" t="s">
        <v>307</v>
      </c>
      <c r="I129" s="233" t="s">
        <v>297</v>
      </c>
      <c r="J129" s="233">
        <v>15</v>
      </c>
      <c r="K129" s="279"/>
    </row>
    <row r="130" spans="2:11" s="1" customFormat="1" ht="15" customHeight="1">
      <c r="B130" s="276"/>
      <c r="C130" s="257" t="s">
        <v>308</v>
      </c>
      <c r="D130" s="257"/>
      <c r="E130" s="257"/>
      <c r="F130" s="258" t="s">
        <v>301</v>
      </c>
      <c r="G130" s="257"/>
      <c r="H130" s="257" t="s">
        <v>309</v>
      </c>
      <c r="I130" s="257" t="s">
        <v>297</v>
      </c>
      <c r="J130" s="257">
        <v>15</v>
      </c>
      <c r="K130" s="279"/>
    </row>
    <row r="131" spans="2:11" s="1" customFormat="1" ht="15" customHeight="1">
      <c r="B131" s="276"/>
      <c r="C131" s="257" t="s">
        <v>310</v>
      </c>
      <c r="D131" s="257"/>
      <c r="E131" s="257"/>
      <c r="F131" s="258" t="s">
        <v>301</v>
      </c>
      <c r="G131" s="257"/>
      <c r="H131" s="257" t="s">
        <v>311</v>
      </c>
      <c r="I131" s="257" t="s">
        <v>297</v>
      </c>
      <c r="J131" s="257">
        <v>20</v>
      </c>
      <c r="K131" s="279"/>
    </row>
    <row r="132" spans="2:11" s="1" customFormat="1" ht="15" customHeight="1">
      <c r="B132" s="276"/>
      <c r="C132" s="257" t="s">
        <v>312</v>
      </c>
      <c r="D132" s="257"/>
      <c r="E132" s="257"/>
      <c r="F132" s="258" t="s">
        <v>301</v>
      </c>
      <c r="G132" s="257"/>
      <c r="H132" s="257" t="s">
        <v>313</v>
      </c>
      <c r="I132" s="257" t="s">
        <v>297</v>
      </c>
      <c r="J132" s="257">
        <v>20</v>
      </c>
      <c r="K132" s="279"/>
    </row>
    <row r="133" spans="2:11" s="1" customFormat="1" ht="15" customHeight="1">
      <c r="B133" s="276"/>
      <c r="C133" s="233" t="s">
        <v>300</v>
      </c>
      <c r="D133" s="233"/>
      <c r="E133" s="233"/>
      <c r="F133" s="254" t="s">
        <v>301</v>
      </c>
      <c r="G133" s="233"/>
      <c r="H133" s="233" t="s">
        <v>335</v>
      </c>
      <c r="I133" s="233" t="s">
        <v>297</v>
      </c>
      <c r="J133" s="233">
        <v>50</v>
      </c>
      <c r="K133" s="279"/>
    </row>
    <row r="134" spans="2:11" s="1" customFormat="1" ht="15" customHeight="1">
      <c r="B134" s="276"/>
      <c r="C134" s="233" t="s">
        <v>314</v>
      </c>
      <c r="D134" s="233"/>
      <c r="E134" s="233"/>
      <c r="F134" s="254" t="s">
        <v>301</v>
      </c>
      <c r="G134" s="233"/>
      <c r="H134" s="233" t="s">
        <v>335</v>
      </c>
      <c r="I134" s="233" t="s">
        <v>297</v>
      </c>
      <c r="J134" s="233">
        <v>50</v>
      </c>
      <c r="K134" s="279"/>
    </row>
    <row r="135" spans="2:11" s="1" customFormat="1" ht="15" customHeight="1">
      <c r="B135" s="276"/>
      <c r="C135" s="233" t="s">
        <v>320</v>
      </c>
      <c r="D135" s="233"/>
      <c r="E135" s="233"/>
      <c r="F135" s="254" t="s">
        <v>301</v>
      </c>
      <c r="G135" s="233"/>
      <c r="H135" s="233" t="s">
        <v>335</v>
      </c>
      <c r="I135" s="233" t="s">
        <v>297</v>
      </c>
      <c r="J135" s="233">
        <v>50</v>
      </c>
      <c r="K135" s="279"/>
    </row>
    <row r="136" spans="2:11" s="1" customFormat="1" ht="15" customHeight="1">
      <c r="B136" s="276"/>
      <c r="C136" s="233" t="s">
        <v>322</v>
      </c>
      <c r="D136" s="233"/>
      <c r="E136" s="233"/>
      <c r="F136" s="254" t="s">
        <v>301</v>
      </c>
      <c r="G136" s="233"/>
      <c r="H136" s="233" t="s">
        <v>335</v>
      </c>
      <c r="I136" s="233" t="s">
        <v>297</v>
      </c>
      <c r="J136" s="233">
        <v>50</v>
      </c>
      <c r="K136" s="279"/>
    </row>
    <row r="137" spans="2:11" s="1" customFormat="1" ht="15" customHeight="1">
      <c r="B137" s="276"/>
      <c r="C137" s="233" t="s">
        <v>323</v>
      </c>
      <c r="D137" s="233"/>
      <c r="E137" s="233"/>
      <c r="F137" s="254" t="s">
        <v>301</v>
      </c>
      <c r="G137" s="233"/>
      <c r="H137" s="233" t="s">
        <v>348</v>
      </c>
      <c r="I137" s="233" t="s">
        <v>297</v>
      </c>
      <c r="J137" s="233">
        <v>255</v>
      </c>
      <c r="K137" s="279"/>
    </row>
    <row r="138" spans="2:11" s="1" customFormat="1" ht="15" customHeight="1">
      <c r="B138" s="276"/>
      <c r="C138" s="233" t="s">
        <v>325</v>
      </c>
      <c r="D138" s="233"/>
      <c r="E138" s="233"/>
      <c r="F138" s="254" t="s">
        <v>295</v>
      </c>
      <c r="G138" s="233"/>
      <c r="H138" s="233" t="s">
        <v>349</v>
      </c>
      <c r="I138" s="233" t="s">
        <v>327</v>
      </c>
      <c r="J138" s="233"/>
      <c r="K138" s="279"/>
    </row>
    <row r="139" spans="2:11" s="1" customFormat="1" ht="15" customHeight="1">
      <c r="B139" s="276"/>
      <c r="C139" s="233" t="s">
        <v>328</v>
      </c>
      <c r="D139" s="233"/>
      <c r="E139" s="233"/>
      <c r="F139" s="254" t="s">
        <v>295</v>
      </c>
      <c r="G139" s="233"/>
      <c r="H139" s="233" t="s">
        <v>350</v>
      </c>
      <c r="I139" s="233" t="s">
        <v>330</v>
      </c>
      <c r="J139" s="233"/>
      <c r="K139" s="279"/>
    </row>
    <row r="140" spans="2:11" s="1" customFormat="1" ht="15" customHeight="1">
      <c r="B140" s="276"/>
      <c r="C140" s="233" t="s">
        <v>331</v>
      </c>
      <c r="D140" s="233"/>
      <c r="E140" s="233"/>
      <c r="F140" s="254" t="s">
        <v>295</v>
      </c>
      <c r="G140" s="233"/>
      <c r="H140" s="233" t="s">
        <v>331</v>
      </c>
      <c r="I140" s="233" t="s">
        <v>330</v>
      </c>
      <c r="J140" s="233"/>
      <c r="K140" s="279"/>
    </row>
    <row r="141" spans="2:11" s="1" customFormat="1" ht="15" customHeight="1">
      <c r="B141" s="276"/>
      <c r="C141" s="233" t="s">
        <v>38</v>
      </c>
      <c r="D141" s="233"/>
      <c r="E141" s="233"/>
      <c r="F141" s="254" t="s">
        <v>295</v>
      </c>
      <c r="G141" s="233"/>
      <c r="H141" s="233" t="s">
        <v>351</v>
      </c>
      <c r="I141" s="233" t="s">
        <v>330</v>
      </c>
      <c r="J141" s="233"/>
      <c r="K141" s="279"/>
    </row>
    <row r="142" spans="2:11" s="1" customFormat="1" ht="15" customHeight="1">
      <c r="B142" s="276"/>
      <c r="C142" s="233" t="s">
        <v>352</v>
      </c>
      <c r="D142" s="233"/>
      <c r="E142" s="233"/>
      <c r="F142" s="254" t="s">
        <v>295</v>
      </c>
      <c r="G142" s="233"/>
      <c r="H142" s="233" t="s">
        <v>353</v>
      </c>
      <c r="I142" s="233" t="s">
        <v>330</v>
      </c>
      <c r="J142" s="233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67"/>
      <c r="C144" s="267"/>
      <c r="D144" s="267"/>
      <c r="E144" s="267"/>
      <c r="F144" s="268"/>
      <c r="G144" s="267"/>
      <c r="H144" s="267"/>
      <c r="I144" s="267"/>
      <c r="J144" s="267"/>
      <c r="K144" s="267"/>
    </row>
    <row r="145" spans="2:11" s="1" customFormat="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s="1" customFormat="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s="1" customFormat="1" ht="45" customHeight="1">
      <c r="B147" s="244"/>
      <c r="C147" s="350" t="s">
        <v>354</v>
      </c>
      <c r="D147" s="350"/>
      <c r="E147" s="350"/>
      <c r="F147" s="350"/>
      <c r="G147" s="350"/>
      <c r="H147" s="350"/>
      <c r="I147" s="350"/>
      <c r="J147" s="350"/>
      <c r="K147" s="245"/>
    </row>
    <row r="148" spans="2:11" s="1" customFormat="1" ht="17.25" customHeight="1">
      <c r="B148" s="244"/>
      <c r="C148" s="246" t="s">
        <v>289</v>
      </c>
      <c r="D148" s="246"/>
      <c r="E148" s="246"/>
      <c r="F148" s="246" t="s">
        <v>290</v>
      </c>
      <c r="G148" s="247"/>
      <c r="H148" s="246" t="s">
        <v>54</v>
      </c>
      <c r="I148" s="246" t="s">
        <v>57</v>
      </c>
      <c r="J148" s="246" t="s">
        <v>291</v>
      </c>
      <c r="K148" s="245"/>
    </row>
    <row r="149" spans="2:11" s="1" customFormat="1" ht="17.25" customHeight="1">
      <c r="B149" s="244"/>
      <c r="C149" s="248" t="s">
        <v>292</v>
      </c>
      <c r="D149" s="248"/>
      <c r="E149" s="248"/>
      <c r="F149" s="249" t="s">
        <v>293</v>
      </c>
      <c r="G149" s="250"/>
      <c r="H149" s="248"/>
      <c r="I149" s="248"/>
      <c r="J149" s="248" t="s">
        <v>294</v>
      </c>
      <c r="K149" s="245"/>
    </row>
    <row r="150" spans="2:11" s="1" customFormat="1" ht="5.25" customHeight="1">
      <c r="B150" s="256"/>
      <c r="C150" s="251"/>
      <c r="D150" s="251"/>
      <c r="E150" s="251"/>
      <c r="F150" s="251"/>
      <c r="G150" s="252"/>
      <c r="H150" s="251"/>
      <c r="I150" s="251"/>
      <c r="J150" s="251"/>
      <c r="K150" s="279"/>
    </row>
    <row r="151" spans="2:11" s="1" customFormat="1" ht="15" customHeight="1">
      <c r="B151" s="256"/>
      <c r="C151" s="283" t="s">
        <v>298</v>
      </c>
      <c r="D151" s="233"/>
      <c r="E151" s="233"/>
      <c r="F151" s="284" t="s">
        <v>295</v>
      </c>
      <c r="G151" s="233"/>
      <c r="H151" s="283" t="s">
        <v>335</v>
      </c>
      <c r="I151" s="283" t="s">
        <v>297</v>
      </c>
      <c r="J151" s="283">
        <v>120</v>
      </c>
      <c r="K151" s="279"/>
    </row>
    <row r="152" spans="2:11" s="1" customFormat="1" ht="15" customHeight="1">
      <c r="B152" s="256"/>
      <c r="C152" s="283" t="s">
        <v>344</v>
      </c>
      <c r="D152" s="233"/>
      <c r="E152" s="233"/>
      <c r="F152" s="284" t="s">
        <v>295</v>
      </c>
      <c r="G152" s="233"/>
      <c r="H152" s="283" t="s">
        <v>355</v>
      </c>
      <c r="I152" s="283" t="s">
        <v>297</v>
      </c>
      <c r="J152" s="283" t="s">
        <v>346</v>
      </c>
      <c r="K152" s="279"/>
    </row>
    <row r="153" spans="2:11" s="1" customFormat="1" ht="15" customHeight="1">
      <c r="B153" s="256"/>
      <c r="C153" s="283" t="s">
        <v>243</v>
      </c>
      <c r="D153" s="233"/>
      <c r="E153" s="233"/>
      <c r="F153" s="284" t="s">
        <v>295</v>
      </c>
      <c r="G153" s="233"/>
      <c r="H153" s="283" t="s">
        <v>356</v>
      </c>
      <c r="I153" s="283" t="s">
        <v>297</v>
      </c>
      <c r="J153" s="283" t="s">
        <v>346</v>
      </c>
      <c r="K153" s="279"/>
    </row>
    <row r="154" spans="2:11" s="1" customFormat="1" ht="15" customHeight="1">
      <c r="B154" s="256"/>
      <c r="C154" s="283" t="s">
        <v>300</v>
      </c>
      <c r="D154" s="233"/>
      <c r="E154" s="233"/>
      <c r="F154" s="284" t="s">
        <v>301</v>
      </c>
      <c r="G154" s="233"/>
      <c r="H154" s="283" t="s">
        <v>335</v>
      </c>
      <c r="I154" s="283" t="s">
        <v>297</v>
      </c>
      <c r="J154" s="283">
        <v>50</v>
      </c>
      <c r="K154" s="279"/>
    </row>
    <row r="155" spans="2:11" s="1" customFormat="1" ht="15" customHeight="1">
      <c r="B155" s="256"/>
      <c r="C155" s="283" t="s">
        <v>303</v>
      </c>
      <c r="D155" s="233"/>
      <c r="E155" s="233"/>
      <c r="F155" s="284" t="s">
        <v>295</v>
      </c>
      <c r="G155" s="233"/>
      <c r="H155" s="283" t="s">
        <v>335</v>
      </c>
      <c r="I155" s="283" t="s">
        <v>305</v>
      </c>
      <c r="J155" s="283"/>
      <c r="K155" s="279"/>
    </row>
    <row r="156" spans="2:11" s="1" customFormat="1" ht="15" customHeight="1">
      <c r="B156" s="256"/>
      <c r="C156" s="283" t="s">
        <v>314</v>
      </c>
      <c r="D156" s="233"/>
      <c r="E156" s="233"/>
      <c r="F156" s="284" t="s">
        <v>301</v>
      </c>
      <c r="G156" s="233"/>
      <c r="H156" s="283" t="s">
        <v>335</v>
      </c>
      <c r="I156" s="283" t="s">
        <v>297</v>
      </c>
      <c r="J156" s="283">
        <v>50</v>
      </c>
      <c r="K156" s="279"/>
    </row>
    <row r="157" spans="2:11" s="1" customFormat="1" ht="15" customHeight="1">
      <c r="B157" s="256"/>
      <c r="C157" s="283" t="s">
        <v>322</v>
      </c>
      <c r="D157" s="233"/>
      <c r="E157" s="233"/>
      <c r="F157" s="284" t="s">
        <v>301</v>
      </c>
      <c r="G157" s="233"/>
      <c r="H157" s="283" t="s">
        <v>335</v>
      </c>
      <c r="I157" s="283" t="s">
        <v>297</v>
      </c>
      <c r="J157" s="283">
        <v>50</v>
      </c>
      <c r="K157" s="279"/>
    </row>
    <row r="158" spans="2:11" s="1" customFormat="1" ht="15" customHeight="1">
      <c r="B158" s="256"/>
      <c r="C158" s="283" t="s">
        <v>320</v>
      </c>
      <c r="D158" s="233"/>
      <c r="E158" s="233"/>
      <c r="F158" s="284" t="s">
        <v>301</v>
      </c>
      <c r="G158" s="233"/>
      <c r="H158" s="283" t="s">
        <v>335</v>
      </c>
      <c r="I158" s="283" t="s">
        <v>297</v>
      </c>
      <c r="J158" s="283">
        <v>50</v>
      </c>
      <c r="K158" s="279"/>
    </row>
    <row r="159" spans="2:11" s="1" customFormat="1" ht="15" customHeight="1">
      <c r="B159" s="256"/>
      <c r="C159" s="283" t="s">
        <v>82</v>
      </c>
      <c r="D159" s="233"/>
      <c r="E159" s="233"/>
      <c r="F159" s="284" t="s">
        <v>295</v>
      </c>
      <c r="G159" s="233"/>
      <c r="H159" s="283" t="s">
        <v>357</v>
      </c>
      <c r="I159" s="283" t="s">
        <v>297</v>
      </c>
      <c r="J159" s="283" t="s">
        <v>358</v>
      </c>
      <c r="K159" s="279"/>
    </row>
    <row r="160" spans="2:11" s="1" customFormat="1" ht="15" customHeight="1">
      <c r="B160" s="256"/>
      <c r="C160" s="283" t="s">
        <v>359</v>
      </c>
      <c r="D160" s="233"/>
      <c r="E160" s="233"/>
      <c r="F160" s="284" t="s">
        <v>295</v>
      </c>
      <c r="G160" s="233"/>
      <c r="H160" s="283" t="s">
        <v>360</v>
      </c>
      <c r="I160" s="283" t="s">
        <v>330</v>
      </c>
      <c r="J160" s="283"/>
      <c r="K160" s="279"/>
    </row>
    <row r="161" spans="2:11" s="1" customFormat="1" ht="15" customHeight="1">
      <c r="B161" s="285"/>
      <c r="C161" s="265"/>
      <c r="D161" s="265"/>
      <c r="E161" s="265"/>
      <c r="F161" s="265"/>
      <c r="G161" s="265"/>
      <c r="H161" s="265"/>
      <c r="I161" s="265"/>
      <c r="J161" s="265"/>
      <c r="K161" s="286"/>
    </row>
    <row r="162" spans="2:11" s="1" customFormat="1" ht="18.75" customHeight="1">
      <c r="B162" s="267"/>
      <c r="C162" s="277"/>
      <c r="D162" s="277"/>
      <c r="E162" s="277"/>
      <c r="F162" s="287"/>
      <c r="G162" s="277"/>
      <c r="H162" s="277"/>
      <c r="I162" s="277"/>
      <c r="J162" s="277"/>
      <c r="K162" s="267"/>
    </row>
    <row r="163" spans="2:11" s="1" customFormat="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351" t="s">
        <v>361</v>
      </c>
      <c r="D165" s="351"/>
      <c r="E165" s="351"/>
      <c r="F165" s="351"/>
      <c r="G165" s="351"/>
      <c r="H165" s="351"/>
      <c r="I165" s="351"/>
      <c r="J165" s="351"/>
      <c r="K165" s="226"/>
    </row>
    <row r="166" spans="2:11" s="1" customFormat="1" ht="17.25" customHeight="1">
      <c r="B166" s="225"/>
      <c r="C166" s="246" t="s">
        <v>289</v>
      </c>
      <c r="D166" s="246"/>
      <c r="E166" s="246"/>
      <c r="F166" s="246" t="s">
        <v>290</v>
      </c>
      <c r="G166" s="288"/>
      <c r="H166" s="289" t="s">
        <v>54</v>
      </c>
      <c r="I166" s="289" t="s">
        <v>57</v>
      </c>
      <c r="J166" s="246" t="s">
        <v>291</v>
      </c>
      <c r="K166" s="226"/>
    </row>
    <row r="167" spans="2:11" s="1" customFormat="1" ht="17.25" customHeight="1">
      <c r="B167" s="227"/>
      <c r="C167" s="248" t="s">
        <v>292</v>
      </c>
      <c r="D167" s="248"/>
      <c r="E167" s="248"/>
      <c r="F167" s="249" t="s">
        <v>293</v>
      </c>
      <c r="G167" s="290"/>
      <c r="H167" s="291"/>
      <c r="I167" s="291"/>
      <c r="J167" s="248" t="s">
        <v>294</v>
      </c>
      <c r="K167" s="228"/>
    </row>
    <row r="168" spans="2:11" s="1" customFormat="1" ht="5.25" customHeight="1">
      <c r="B168" s="256"/>
      <c r="C168" s="251"/>
      <c r="D168" s="251"/>
      <c r="E168" s="251"/>
      <c r="F168" s="251"/>
      <c r="G168" s="252"/>
      <c r="H168" s="251"/>
      <c r="I168" s="251"/>
      <c r="J168" s="251"/>
      <c r="K168" s="279"/>
    </row>
    <row r="169" spans="2:11" s="1" customFormat="1" ht="15" customHeight="1">
      <c r="B169" s="256"/>
      <c r="C169" s="233" t="s">
        <v>298</v>
      </c>
      <c r="D169" s="233"/>
      <c r="E169" s="233"/>
      <c r="F169" s="254" t="s">
        <v>295</v>
      </c>
      <c r="G169" s="233"/>
      <c r="H169" s="233" t="s">
        <v>335</v>
      </c>
      <c r="I169" s="233" t="s">
        <v>297</v>
      </c>
      <c r="J169" s="233">
        <v>120</v>
      </c>
      <c r="K169" s="279"/>
    </row>
    <row r="170" spans="2:11" s="1" customFormat="1" ht="15" customHeight="1">
      <c r="B170" s="256"/>
      <c r="C170" s="233" t="s">
        <v>344</v>
      </c>
      <c r="D170" s="233"/>
      <c r="E170" s="233"/>
      <c r="F170" s="254" t="s">
        <v>295</v>
      </c>
      <c r="G170" s="233"/>
      <c r="H170" s="233" t="s">
        <v>345</v>
      </c>
      <c r="I170" s="233" t="s">
        <v>297</v>
      </c>
      <c r="J170" s="233" t="s">
        <v>346</v>
      </c>
      <c r="K170" s="279"/>
    </row>
    <row r="171" spans="2:11" s="1" customFormat="1" ht="15" customHeight="1">
      <c r="B171" s="256"/>
      <c r="C171" s="233" t="s">
        <v>243</v>
      </c>
      <c r="D171" s="233"/>
      <c r="E171" s="233"/>
      <c r="F171" s="254" t="s">
        <v>295</v>
      </c>
      <c r="G171" s="233"/>
      <c r="H171" s="233" t="s">
        <v>362</v>
      </c>
      <c r="I171" s="233" t="s">
        <v>297</v>
      </c>
      <c r="J171" s="233" t="s">
        <v>346</v>
      </c>
      <c r="K171" s="279"/>
    </row>
    <row r="172" spans="2:11" s="1" customFormat="1" ht="15" customHeight="1">
      <c r="B172" s="256"/>
      <c r="C172" s="233" t="s">
        <v>300</v>
      </c>
      <c r="D172" s="233"/>
      <c r="E172" s="233"/>
      <c r="F172" s="254" t="s">
        <v>301</v>
      </c>
      <c r="G172" s="233"/>
      <c r="H172" s="233" t="s">
        <v>362</v>
      </c>
      <c r="I172" s="233" t="s">
        <v>297</v>
      </c>
      <c r="J172" s="233">
        <v>50</v>
      </c>
      <c r="K172" s="279"/>
    </row>
    <row r="173" spans="2:11" s="1" customFormat="1" ht="15" customHeight="1">
      <c r="B173" s="256"/>
      <c r="C173" s="233" t="s">
        <v>303</v>
      </c>
      <c r="D173" s="233"/>
      <c r="E173" s="233"/>
      <c r="F173" s="254" t="s">
        <v>295</v>
      </c>
      <c r="G173" s="233"/>
      <c r="H173" s="233" t="s">
        <v>362</v>
      </c>
      <c r="I173" s="233" t="s">
        <v>305</v>
      </c>
      <c r="J173" s="233"/>
      <c r="K173" s="279"/>
    </row>
    <row r="174" spans="2:11" s="1" customFormat="1" ht="15" customHeight="1">
      <c r="B174" s="256"/>
      <c r="C174" s="233" t="s">
        <v>314</v>
      </c>
      <c r="D174" s="233"/>
      <c r="E174" s="233"/>
      <c r="F174" s="254" t="s">
        <v>301</v>
      </c>
      <c r="G174" s="233"/>
      <c r="H174" s="233" t="s">
        <v>362</v>
      </c>
      <c r="I174" s="233" t="s">
        <v>297</v>
      </c>
      <c r="J174" s="233">
        <v>50</v>
      </c>
      <c r="K174" s="279"/>
    </row>
    <row r="175" spans="2:11" s="1" customFormat="1" ht="15" customHeight="1">
      <c r="B175" s="256"/>
      <c r="C175" s="233" t="s">
        <v>322</v>
      </c>
      <c r="D175" s="233"/>
      <c r="E175" s="233"/>
      <c r="F175" s="254" t="s">
        <v>301</v>
      </c>
      <c r="G175" s="233"/>
      <c r="H175" s="233" t="s">
        <v>362</v>
      </c>
      <c r="I175" s="233" t="s">
        <v>297</v>
      </c>
      <c r="J175" s="233">
        <v>50</v>
      </c>
      <c r="K175" s="279"/>
    </row>
    <row r="176" spans="2:11" s="1" customFormat="1" ht="15" customHeight="1">
      <c r="B176" s="256"/>
      <c r="C176" s="233" t="s">
        <v>320</v>
      </c>
      <c r="D176" s="233"/>
      <c r="E176" s="233"/>
      <c r="F176" s="254" t="s">
        <v>301</v>
      </c>
      <c r="G176" s="233"/>
      <c r="H176" s="233" t="s">
        <v>362</v>
      </c>
      <c r="I176" s="233" t="s">
        <v>297</v>
      </c>
      <c r="J176" s="233">
        <v>50</v>
      </c>
      <c r="K176" s="279"/>
    </row>
    <row r="177" spans="2:11" s="1" customFormat="1" ht="15" customHeight="1">
      <c r="B177" s="256"/>
      <c r="C177" s="233" t="s">
        <v>95</v>
      </c>
      <c r="D177" s="233"/>
      <c r="E177" s="233"/>
      <c r="F177" s="254" t="s">
        <v>295</v>
      </c>
      <c r="G177" s="233"/>
      <c r="H177" s="233" t="s">
        <v>363</v>
      </c>
      <c r="I177" s="233" t="s">
        <v>364</v>
      </c>
      <c r="J177" s="233"/>
      <c r="K177" s="279"/>
    </row>
    <row r="178" spans="2:11" s="1" customFormat="1" ht="15" customHeight="1">
      <c r="B178" s="256"/>
      <c r="C178" s="233" t="s">
        <v>57</v>
      </c>
      <c r="D178" s="233"/>
      <c r="E178" s="233"/>
      <c r="F178" s="254" t="s">
        <v>295</v>
      </c>
      <c r="G178" s="233"/>
      <c r="H178" s="233" t="s">
        <v>365</v>
      </c>
      <c r="I178" s="233" t="s">
        <v>366</v>
      </c>
      <c r="J178" s="233">
        <v>1</v>
      </c>
      <c r="K178" s="279"/>
    </row>
    <row r="179" spans="2:11" s="1" customFormat="1" ht="15" customHeight="1">
      <c r="B179" s="256"/>
      <c r="C179" s="233" t="s">
        <v>53</v>
      </c>
      <c r="D179" s="233"/>
      <c r="E179" s="233"/>
      <c r="F179" s="254" t="s">
        <v>295</v>
      </c>
      <c r="G179" s="233"/>
      <c r="H179" s="233" t="s">
        <v>367</v>
      </c>
      <c r="I179" s="233" t="s">
        <v>297</v>
      </c>
      <c r="J179" s="233">
        <v>20</v>
      </c>
      <c r="K179" s="279"/>
    </row>
    <row r="180" spans="2:11" s="1" customFormat="1" ht="15" customHeight="1">
      <c r="B180" s="256"/>
      <c r="C180" s="233" t="s">
        <v>54</v>
      </c>
      <c r="D180" s="233"/>
      <c r="E180" s="233"/>
      <c r="F180" s="254" t="s">
        <v>295</v>
      </c>
      <c r="G180" s="233"/>
      <c r="H180" s="233" t="s">
        <v>368</v>
      </c>
      <c r="I180" s="233" t="s">
        <v>297</v>
      </c>
      <c r="J180" s="233">
        <v>255</v>
      </c>
      <c r="K180" s="279"/>
    </row>
    <row r="181" spans="2:11" s="1" customFormat="1" ht="15" customHeight="1">
      <c r="B181" s="256"/>
      <c r="C181" s="233" t="s">
        <v>96</v>
      </c>
      <c r="D181" s="233"/>
      <c r="E181" s="233"/>
      <c r="F181" s="254" t="s">
        <v>295</v>
      </c>
      <c r="G181" s="233"/>
      <c r="H181" s="233" t="s">
        <v>259</v>
      </c>
      <c r="I181" s="233" t="s">
        <v>297</v>
      </c>
      <c r="J181" s="233">
        <v>10</v>
      </c>
      <c r="K181" s="279"/>
    </row>
    <row r="182" spans="2:11" s="1" customFormat="1" ht="15" customHeight="1">
      <c r="B182" s="256"/>
      <c r="C182" s="233" t="s">
        <v>97</v>
      </c>
      <c r="D182" s="233"/>
      <c r="E182" s="233"/>
      <c r="F182" s="254" t="s">
        <v>295</v>
      </c>
      <c r="G182" s="233"/>
      <c r="H182" s="233" t="s">
        <v>369</v>
      </c>
      <c r="I182" s="233" t="s">
        <v>330</v>
      </c>
      <c r="J182" s="233"/>
      <c r="K182" s="279"/>
    </row>
    <row r="183" spans="2:11" s="1" customFormat="1" ht="15" customHeight="1">
      <c r="B183" s="256"/>
      <c r="C183" s="233" t="s">
        <v>370</v>
      </c>
      <c r="D183" s="233"/>
      <c r="E183" s="233"/>
      <c r="F183" s="254" t="s">
        <v>295</v>
      </c>
      <c r="G183" s="233"/>
      <c r="H183" s="233" t="s">
        <v>371</v>
      </c>
      <c r="I183" s="233" t="s">
        <v>330</v>
      </c>
      <c r="J183" s="233"/>
      <c r="K183" s="279"/>
    </row>
    <row r="184" spans="2:11" s="1" customFormat="1" ht="15" customHeight="1">
      <c r="B184" s="256"/>
      <c r="C184" s="233" t="s">
        <v>359</v>
      </c>
      <c r="D184" s="233"/>
      <c r="E184" s="233"/>
      <c r="F184" s="254" t="s">
        <v>295</v>
      </c>
      <c r="G184" s="233"/>
      <c r="H184" s="233" t="s">
        <v>372</v>
      </c>
      <c r="I184" s="233" t="s">
        <v>330</v>
      </c>
      <c r="J184" s="233"/>
      <c r="K184" s="279"/>
    </row>
    <row r="185" spans="2:11" s="1" customFormat="1" ht="15" customHeight="1">
      <c r="B185" s="256"/>
      <c r="C185" s="233" t="s">
        <v>99</v>
      </c>
      <c r="D185" s="233"/>
      <c r="E185" s="233"/>
      <c r="F185" s="254" t="s">
        <v>301</v>
      </c>
      <c r="G185" s="233"/>
      <c r="H185" s="233" t="s">
        <v>373</v>
      </c>
      <c r="I185" s="233" t="s">
        <v>297</v>
      </c>
      <c r="J185" s="233">
        <v>50</v>
      </c>
      <c r="K185" s="279"/>
    </row>
    <row r="186" spans="2:11" s="1" customFormat="1" ht="15" customHeight="1">
      <c r="B186" s="256"/>
      <c r="C186" s="233" t="s">
        <v>374</v>
      </c>
      <c r="D186" s="233"/>
      <c r="E186" s="233"/>
      <c r="F186" s="254" t="s">
        <v>301</v>
      </c>
      <c r="G186" s="233"/>
      <c r="H186" s="233" t="s">
        <v>375</v>
      </c>
      <c r="I186" s="233" t="s">
        <v>376</v>
      </c>
      <c r="J186" s="233"/>
      <c r="K186" s="279"/>
    </row>
    <row r="187" spans="2:11" s="1" customFormat="1" ht="15" customHeight="1">
      <c r="B187" s="256"/>
      <c r="C187" s="233" t="s">
        <v>377</v>
      </c>
      <c r="D187" s="233"/>
      <c r="E187" s="233"/>
      <c r="F187" s="254" t="s">
        <v>301</v>
      </c>
      <c r="G187" s="233"/>
      <c r="H187" s="233" t="s">
        <v>378</v>
      </c>
      <c r="I187" s="233" t="s">
        <v>376</v>
      </c>
      <c r="J187" s="233"/>
      <c r="K187" s="279"/>
    </row>
    <row r="188" spans="2:11" s="1" customFormat="1" ht="15" customHeight="1">
      <c r="B188" s="256"/>
      <c r="C188" s="233" t="s">
        <v>379</v>
      </c>
      <c r="D188" s="233"/>
      <c r="E188" s="233"/>
      <c r="F188" s="254" t="s">
        <v>301</v>
      </c>
      <c r="G188" s="233"/>
      <c r="H188" s="233" t="s">
        <v>380</v>
      </c>
      <c r="I188" s="233" t="s">
        <v>376</v>
      </c>
      <c r="J188" s="233"/>
      <c r="K188" s="279"/>
    </row>
    <row r="189" spans="2:11" s="1" customFormat="1" ht="15" customHeight="1">
      <c r="B189" s="256"/>
      <c r="C189" s="292" t="s">
        <v>381</v>
      </c>
      <c r="D189" s="233"/>
      <c r="E189" s="233"/>
      <c r="F189" s="254" t="s">
        <v>301</v>
      </c>
      <c r="G189" s="233"/>
      <c r="H189" s="233" t="s">
        <v>382</v>
      </c>
      <c r="I189" s="233" t="s">
        <v>383</v>
      </c>
      <c r="J189" s="293" t="s">
        <v>384</v>
      </c>
      <c r="K189" s="279"/>
    </row>
    <row r="190" spans="2:11" s="1" customFormat="1" ht="15" customHeight="1">
      <c r="B190" s="256"/>
      <c r="C190" s="292" t="s">
        <v>42</v>
      </c>
      <c r="D190" s="233"/>
      <c r="E190" s="233"/>
      <c r="F190" s="254" t="s">
        <v>295</v>
      </c>
      <c r="G190" s="233"/>
      <c r="H190" s="230" t="s">
        <v>385</v>
      </c>
      <c r="I190" s="233" t="s">
        <v>386</v>
      </c>
      <c r="J190" s="233"/>
      <c r="K190" s="279"/>
    </row>
    <row r="191" spans="2:11" s="1" customFormat="1" ht="15" customHeight="1">
      <c r="B191" s="256"/>
      <c r="C191" s="292" t="s">
        <v>387</v>
      </c>
      <c r="D191" s="233"/>
      <c r="E191" s="233"/>
      <c r="F191" s="254" t="s">
        <v>295</v>
      </c>
      <c r="G191" s="233"/>
      <c r="H191" s="233" t="s">
        <v>388</v>
      </c>
      <c r="I191" s="233" t="s">
        <v>330</v>
      </c>
      <c r="J191" s="233"/>
      <c r="K191" s="279"/>
    </row>
    <row r="192" spans="2:11" s="1" customFormat="1" ht="15" customHeight="1">
      <c r="B192" s="256"/>
      <c r="C192" s="292" t="s">
        <v>389</v>
      </c>
      <c r="D192" s="233"/>
      <c r="E192" s="233"/>
      <c r="F192" s="254" t="s">
        <v>295</v>
      </c>
      <c r="G192" s="233"/>
      <c r="H192" s="233" t="s">
        <v>390</v>
      </c>
      <c r="I192" s="233" t="s">
        <v>330</v>
      </c>
      <c r="J192" s="233"/>
      <c r="K192" s="279"/>
    </row>
    <row r="193" spans="2:11" s="1" customFormat="1" ht="15" customHeight="1">
      <c r="B193" s="256"/>
      <c r="C193" s="292" t="s">
        <v>391</v>
      </c>
      <c r="D193" s="233"/>
      <c r="E193" s="233"/>
      <c r="F193" s="254" t="s">
        <v>301</v>
      </c>
      <c r="G193" s="233"/>
      <c r="H193" s="233" t="s">
        <v>392</v>
      </c>
      <c r="I193" s="233" t="s">
        <v>330</v>
      </c>
      <c r="J193" s="233"/>
      <c r="K193" s="279"/>
    </row>
    <row r="194" spans="2:11" s="1" customFormat="1" ht="15" customHeight="1">
      <c r="B194" s="285"/>
      <c r="C194" s="294"/>
      <c r="D194" s="265"/>
      <c r="E194" s="265"/>
      <c r="F194" s="265"/>
      <c r="G194" s="265"/>
      <c r="H194" s="265"/>
      <c r="I194" s="265"/>
      <c r="J194" s="265"/>
      <c r="K194" s="286"/>
    </row>
    <row r="195" spans="2:11" s="1" customFormat="1" ht="18.75" customHeight="1">
      <c r="B195" s="267"/>
      <c r="C195" s="277"/>
      <c r="D195" s="277"/>
      <c r="E195" s="277"/>
      <c r="F195" s="287"/>
      <c r="G195" s="277"/>
      <c r="H195" s="277"/>
      <c r="I195" s="277"/>
      <c r="J195" s="277"/>
      <c r="K195" s="267"/>
    </row>
    <row r="196" spans="2:11" s="1" customFormat="1" ht="18.75" customHeight="1">
      <c r="B196" s="267"/>
      <c r="C196" s="277"/>
      <c r="D196" s="277"/>
      <c r="E196" s="277"/>
      <c r="F196" s="287"/>
      <c r="G196" s="277"/>
      <c r="H196" s="277"/>
      <c r="I196" s="277"/>
      <c r="J196" s="277"/>
      <c r="K196" s="267"/>
    </row>
    <row r="197" spans="2:11" s="1" customFormat="1" ht="18.75" customHeight="1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s="1" customFormat="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s="1" customFormat="1" ht="21">
      <c r="B199" s="225"/>
      <c r="C199" s="351" t="s">
        <v>393</v>
      </c>
      <c r="D199" s="351"/>
      <c r="E199" s="351"/>
      <c r="F199" s="351"/>
      <c r="G199" s="351"/>
      <c r="H199" s="351"/>
      <c r="I199" s="351"/>
      <c r="J199" s="351"/>
      <c r="K199" s="226"/>
    </row>
    <row r="200" spans="2:11" s="1" customFormat="1" ht="25.5" customHeight="1">
      <c r="B200" s="225"/>
      <c r="C200" s="295" t="s">
        <v>394</v>
      </c>
      <c r="D200" s="295"/>
      <c r="E200" s="295"/>
      <c r="F200" s="295" t="s">
        <v>395</v>
      </c>
      <c r="G200" s="296"/>
      <c r="H200" s="352" t="s">
        <v>396</v>
      </c>
      <c r="I200" s="352"/>
      <c r="J200" s="352"/>
      <c r="K200" s="226"/>
    </row>
    <row r="201" spans="2:11" s="1" customFormat="1" ht="5.25" customHeight="1">
      <c r="B201" s="256"/>
      <c r="C201" s="251"/>
      <c r="D201" s="251"/>
      <c r="E201" s="251"/>
      <c r="F201" s="251"/>
      <c r="G201" s="277"/>
      <c r="H201" s="251"/>
      <c r="I201" s="251"/>
      <c r="J201" s="251"/>
      <c r="K201" s="279"/>
    </row>
    <row r="202" spans="2:11" s="1" customFormat="1" ht="15" customHeight="1">
      <c r="B202" s="256"/>
      <c r="C202" s="233" t="s">
        <v>386</v>
      </c>
      <c r="D202" s="233"/>
      <c r="E202" s="233"/>
      <c r="F202" s="254" t="s">
        <v>43</v>
      </c>
      <c r="G202" s="233"/>
      <c r="H202" s="353" t="s">
        <v>397</v>
      </c>
      <c r="I202" s="353"/>
      <c r="J202" s="353"/>
      <c r="K202" s="279"/>
    </row>
    <row r="203" spans="2:11" s="1" customFormat="1" ht="15" customHeight="1">
      <c r="B203" s="256"/>
      <c r="C203" s="233"/>
      <c r="D203" s="233"/>
      <c r="E203" s="233"/>
      <c r="F203" s="254" t="s">
        <v>44</v>
      </c>
      <c r="G203" s="233"/>
      <c r="H203" s="353" t="s">
        <v>398</v>
      </c>
      <c r="I203" s="353"/>
      <c r="J203" s="353"/>
      <c r="K203" s="279"/>
    </row>
    <row r="204" spans="2:11" s="1" customFormat="1" ht="15" customHeight="1">
      <c r="B204" s="256"/>
      <c r="C204" s="233"/>
      <c r="D204" s="233"/>
      <c r="E204" s="233"/>
      <c r="F204" s="254" t="s">
        <v>47</v>
      </c>
      <c r="G204" s="233"/>
      <c r="H204" s="353" t="s">
        <v>399</v>
      </c>
      <c r="I204" s="353"/>
      <c r="J204" s="353"/>
      <c r="K204" s="279"/>
    </row>
    <row r="205" spans="2:11" s="1" customFormat="1" ht="15" customHeight="1">
      <c r="B205" s="256"/>
      <c r="C205" s="233"/>
      <c r="D205" s="233"/>
      <c r="E205" s="233"/>
      <c r="F205" s="254" t="s">
        <v>45</v>
      </c>
      <c r="G205" s="233"/>
      <c r="H205" s="353" t="s">
        <v>400</v>
      </c>
      <c r="I205" s="353"/>
      <c r="J205" s="353"/>
      <c r="K205" s="279"/>
    </row>
    <row r="206" spans="2:11" s="1" customFormat="1" ht="15" customHeight="1">
      <c r="B206" s="256"/>
      <c r="C206" s="233"/>
      <c r="D206" s="233"/>
      <c r="E206" s="233"/>
      <c r="F206" s="254" t="s">
        <v>46</v>
      </c>
      <c r="G206" s="233"/>
      <c r="H206" s="353" t="s">
        <v>401</v>
      </c>
      <c r="I206" s="353"/>
      <c r="J206" s="353"/>
      <c r="K206" s="279"/>
    </row>
    <row r="207" spans="2:11" s="1" customFormat="1" ht="15" customHeight="1">
      <c r="B207" s="256"/>
      <c r="C207" s="233"/>
      <c r="D207" s="233"/>
      <c r="E207" s="233"/>
      <c r="F207" s="254"/>
      <c r="G207" s="233"/>
      <c r="H207" s="233"/>
      <c r="I207" s="233"/>
      <c r="J207" s="233"/>
      <c r="K207" s="279"/>
    </row>
    <row r="208" spans="2:11" s="1" customFormat="1" ht="15" customHeight="1">
      <c r="B208" s="256"/>
      <c r="C208" s="233" t="s">
        <v>342</v>
      </c>
      <c r="D208" s="233"/>
      <c r="E208" s="233"/>
      <c r="F208" s="254" t="s">
        <v>76</v>
      </c>
      <c r="G208" s="233"/>
      <c r="H208" s="353" t="s">
        <v>402</v>
      </c>
      <c r="I208" s="353"/>
      <c r="J208" s="353"/>
      <c r="K208" s="279"/>
    </row>
    <row r="209" spans="2:11" s="1" customFormat="1" ht="15" customHeight="1">
      <c r="B209" s="256"/>
      <c r="C209" s="233"/>
      <c r="D209" s="233"/>
      <c r="E209" s="233"/>
      <c r="F209" s="254" t="s">
        <v>238</v>
      </c>
      <c r="G209" s="233"/>
      <c r="H209" s="353" t="s">
        <v>239</v>
      </c>
      <c r="I209" s="353"/>
      <c r="J209" s="353"/>
      <c r="K209" s="279"/>
    </row>
    <row r="210" spans="2:11" s="1" customFormat="1" ht="15" customHeight="1">
      <c r="B210" s="256"/>
      <c r="C210" s="233"/>
      <c r="D210" s="233"/>
      <c r="E210" s="233"/>
      <c r="F210" s="254" t="s">
        <v>236</v>
      </c>
      <c r="G210" s="233"/>
      <c r="H210" s="353" t="s">
        <v>403</v>
      </c>
      <c r="I210" s="353"/>
      <c r="J210" s="353"/>
      <c r="K210" s="279"/>
    </row>
    <row r="211" spans="2:11" s="1" customFormat="1" ht="15" customHeight="1">
      <c r="B211" s="297"/>
      <c r="C211" s="233"/>
      <c r="D211" s="233"/>
      <c r="E211" s="233"/>
      <c r="F211" s="254" t="s">
        <v>240</v>
      </c>
      <c r="G211" s="292"/>
      <c r="H211" s="354" t="s">
        <v>241</v>
      </c>
      <c r="I211" s="354"/>
      <c r="J211" s="354"/>
      <c r="K211" s="298"/>
    </row>
    <row r="212" spans="2:11" s="1" customFormat="1" ht="15" customHeight="1">
      <c r="B212" s="297"/>
      <c r="C212" s="233"/>
      <c r="D212" s="233"/>
      <c r="E212" s="233"/>
      <c r="F212" s="254" t="s">
        <v>165</v>
      </c>
      <c r="G212" s="292"/>
      <c r="H212" s="354" t="s">
        <v>219</v>
      </c>
      <c r="I212" s="354"/>
      <c r="J212" s="354"/>
      <c r="K212" s="298"/>
    </row>
    <row r="213" spans="2:11" s="1" customFormat="1" ht="15" customHeight="1">
      <c r="B213" s="297"/>
      <c r="C213" s="233"/>
      <c r="D213" s="233"/>
      <c r="E213" s="233"/>
      <c r="F213" s="254"/>
      <c r="G213" s="292"/>
      <c r="H213" s="283"/>
      <c r="I213" s="283"/>
      <c r="J213" s="283"/>
      <c r="K213" s="298"/>
    </row>
    <row r="214" spans="2:11" s="1" customFormat="1" ht="15" customHeight="1">
      <c r="B214" s="297"/>
      <c r="C214" s="233" t="s">
        <v>366</v>
      </c>
      <c r="D214" s="233"/>
      <c r="E214" s="233"/>
      <c r="F214" s="254">
        <v>1</v>
      </c>
      <c r="G214" s="292"/>
      <c r="H214" s="354" t="s">
        <v>404</v>
      </c>
      <c r="I214" s="354"/>
      <c r="J214" s="354"/>
      <c r="K214" s="298"/>
    </row>
    <row r="215" spans="2:11" s="1" customFormat="1" ht="15" customHeight="1">
      <c r="B215" s="297"/>
      <c r="C215" s="233"/>
      <c r="D215" s="233"/>
      <c r="E215" s="233"/>
      <c r="F215" s="254">
        <v>2</v>
      </c>
      <c r="G215" s="292"/>
      <c r="H215" s="354" t="s">
        <v>405</v>
      </c>
      <c r="I215" s="354"/>
      <c r="J215" s="354"/>
      <c r="K215" s="298"/>
    </row>
    <row r="216" spans="2:11" s="1" customFormat="1" ht="15" customHeight="1">
      <c r="B216" s="297"/>
      <c r="C216" s="233"/>
      <c r="D216" s="233"/>
      <c r="E216" s="233"/>
      <c r="F216" s="254">
        <v>3</v>
      </c>
      <c r="G216" s="292"/>
      <c r="H216" s="354" t="s">
        <v>406</v>
      </c>
      <c r="I216" s="354"/>
      <c r="J216" s="354"/>
      <c r="K216" s="298"/>
    </row>
    <row r="217" spans="2:11" s="1" customFormat="1" ht="15" customHeight="1">
      <c r="B217" s="297"/>
      <c r="C217" s="233"/>
      <c r="D217" s="233"/>
      <c r="E217" s="233"/>
      <c r="F217" s="254">
        <v>4</v>
      </c>
      <c r="G217" s="292"/>
      <c r="H217" s="354" t="s">
        <v>407</v>
      </c>
      <c r="I217" s="354"/>
      <c r="J217" s="354"/>
      <c r="K217" s="298"/>
    </row>
    <row r="218" spans="2:11" s="1" customFormat="1" ht="12.75" customHeight="1">
      <c r="B218" s="299"/>
      <c r="C218" s="300"/>
      <c r="D218" s="300"/>
      <c r="E218" s="300"/>
      <c r="F218" s="300"/>
      <c r="G218" s="300"/>
      <c r="H218" s="300"/>
      <c r="I218" s="300"/>
      <c r="J218" s="300"/>
      <c r="K218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Benešová, Lenka</cp:lastModifiedBy>
  <dcterms:created xsi:type="dcterms:W3CDTF">2021-04-30T05:18:51Z</dcterms:created>
  <dcterms:modified xsi:type="dcterms:W3CDTF">2021-07-15T12:39:43Z</dcterms:modified>
  <cp:category/>
  <cp:version/>
  <cp:contentType/>
  <cp:contentStatus/>
</cp:coreProperties>
</file>