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říprava území" sheetId="2" r:id="rId2"/>
    <sheet name="02 - Demolice" sheetId="3" r:id="rId3"/>
    <sheet name="03 - Oprava sousedního ob..." sheetId="4" r:id="rId4"/>
    <sheet name="04 - Zásypy, dokončovací ...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_FilterDatabase" localSheetId="1" hidden="1">'01 - Příprava území'!$C$120:$K$178</definedName>
    <definedName name="_xlnm.Print_Area" localSheetId="1">'01 - Příprava území'!$C$4:$J$76,'01 - Příprava území'!$C$82:$J$102,'01 - Příprava území'!$C$108:$K$178</definedName>
    <definedName name="_xlnm._FilterDatabase" localSheetId="2" hidden="1">'02 - Demolice'!$C$119:$K$214</definedName>
    <definedName name="_xlnm.Print_Area" localSheetId="2">'02 - Demolice'!$C$4:$J$76,'02 - Demolice'!$C$82:$J$101,'02 - Demolice'!$C$107:$K$214</definedName>
    <definedName name="_xlnm._FilterDatabase" localSheetId="3" hidden="1">'03 - Oprava sousedního ob...'!$C$119:$K$233</definedName>
    <definedName name="_xlnm.Print_Area" localSheetId="3">'03 - Oprava sousedního ob...'!$C$4:$J$76,'03 - Oprava sousedního ob...'!$C$82:$J$101,'03 - Oprava sousedního ob...'!$C$107:$K$233</definedName>
    <definedName name="_xlnm._FilterDatabase" localSheetId="4" hidden="1">'04 - Zásypy, dokončovací ...'!$C$117:$K$150</definedName>
    <definedName name="_xlnm.Print_Area" localSheetId="4">'04 - Zásypy, dokončovací ...'!$C$4:$J$76,'04 - Zásypy, dokončovací ...'!$C$82:$J$99,'04 - Zásypy, dokončovací ...'!$C$105:$K$150</definedName>
    <definedName name="_xlnm._FilterDatabase" localSheetId="5" hidden="1">'VRN - Vedlejší rozpočtové...'!$C$121:$K$145</definedName>
    <definedName name="_xlnm.Print_Area" localSheetId="5">'VRN - Vedlejší rozpočtové...'!$C$4:$J$76,'VRN - Vedlejší rozpočtové...'!$C$82:$J$103,'VRN - Vedlejší rozpočtové...'!$C$109:$K$145</definedName>
    <definedName name="_xlnm.Print_Titles" localSheetId="0">'Rekapitulace stavby'!$92:$92</definedName>
    <definedName name="_xlnm.Print_Titles" localSheetId="1">'01 - Příprava území'!$120:$120</definedName>
    <definedName name="_xlnm.Print_Titles" localSheetId="2">'02 - Demolice'!$119:$119</definedName>
    <definedName name="_xlnm.Print_Titles" localSheetId="3">'03 - Oprava sousedního ob...'!$119:$119</definedName>
    <definedName name="_xlnm.Print_Titles" localSheetId="5">'VRN - Vedlejší rozpočtové...'!$121:$121</definedName>
  </definedNames>
  <calcPr fullCalcOnLoad="1"/>
</workbook>
</file>

<file path=xl/sharedStrings.xml><?xml version="1.0" encoding="utf-8"?>
<sst xmlns="http://schemas.openxmlformats.org/spreadsheetml/2006/main" count="4450" uniqueCount="762">
  <si>
    <t>Export Komplet</t>
  </si>
  <si>
    <t/>
  </si>
  <si>
    <t>2.0</t>
  </si>
  <si>
    <t>ZAMOK</t>
  </si>
  <si>
    <t>False</t>
  </si>
  <si>
    <t>{fee727ae-b347-4219-bcca-d62bd3fda3e3}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</si>
  <si>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</si>
  <si>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</si>
  <si>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</si>
  <si>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</si>
  <si>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</si>
  <si>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</si>
  <si>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</si>
  <si>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</si>
  <si>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19A044-SO01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</si>
  <si>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</si>
  <si>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</si>
  <si>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objektu Sokolov - Svatopluka Čecha</t>
  </si>
  <si>
    <t>KSO:</t>
  </si>
  <si>
    <t>CC-CZ:</t>
  </si>
  <si>
    <t>Místo:</t>
  </si>
  <si>
    <t>Sokolov</t>
  </si>
  <si>
    <t>Datum:</t>
  </si>
  <si>
    <t>12. 12. 2019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</si>
  <si>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</si>
  <si>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</si>
  <si>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</si>
  <si>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</si>
  <si>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</si>
  <si>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</si>
  <si>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</si>
  <si>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</si>
  <si>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</si>
  <si>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</si>
  <si>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</si>
  <si>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</si>
  <si>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</si>
  <si>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</si>
  <si>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Ing. Kropáčová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</si>
  <si>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</si>
  <si>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</si>
  <si>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</si>
  <si>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</si>
  <si>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</si>
  <si>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</si>
  <si>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</si>
  <si>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</si>
  <si>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</si>
  <si>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</si>
  <si>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</si>
  <si>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</si>
  <si>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</si>
  <si>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</si>
  <si>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</si>
  <si>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</si>
  <si>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</si>
  <si>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</si>
  <si>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</si>
  <si>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</si>
  <si>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</si>
  <si>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</si>
  <si>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</si>
  <si>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</si>
  <si>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</si>
  <si>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</si>
  <si>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</si>
  <si>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</si>
  <si>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</si>
  <si>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</si>
  <si>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</si>
  <si>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</si>
  <si>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</si>
  <si>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</si>
  <si>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</si>
  <si>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</si>
  <si>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</si>
  <si>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</si>
  <si>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</si>
  <si>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</si>
  <si>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</si>
  <si>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</si>
  <si>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</si>
  <si>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</si>
  <si>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</si>
  <si>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</si>
  <si>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</si>
  <si>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Příprava území</t>
  </si>
  <si>
    <t>STA</t>
  </si>
  <si>
    <t>1</t>
  </si>
  <si>
    <t>{04319cbf-7dc4-4835-83ea-614eaead41ab}</t>
  </si>
  <si>
    <t>2</t>
  </si>
  <si>
    <t>02</t>
  </si>
  <si>
    <t>Demolice</t>
  </si>
  <si>
    <t>{d6ba41eb-3d63-4b1b-af52-84cd67da6317}</t>
  </si>
  <si>
    <t>03</t>
  </si>
  <si>
    <t>Oprava sousedního objektu</t>
  </si>
  <si>
    <t>{cab4ac2d-2415-4bd1-8c88-b0f388b4c56d}</t>
  </si>
  <si>
    <t>04</t>
  </si>
  <si>
    <t>Zásypy, dokončovací práce</t>
  </si>
  <si>
    <t>{dc6e6a53-f01b-450d-bc5e-293d697b2266}</t>
  </si>
  <si>
    <t>VRN</t>
  </si>
  <si>
    <t>Vedlejší rozpočtové náklady</t>
  </si>
  <si>
    <t>{7e48812f-5a39-462b-9c55-e6157ba0a509}</t>
  </si>
  <si>
    <t>KRYCÍ LIST SOUPISU PRACÍ</t>
  </si>
  <si>
    <t>Objekt:</t>
  </si>
  <si>
    <t>01 - Příprava území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</si>
  <si>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</si>
  <si>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</si>
  <si>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</si>
  <si>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</si>
  <si>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</si>
  <si>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</si>
  <si>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01 - Odpojení sítí</t>
  </si>
  <si>
    <t xml:space="preserve">    02 - Přípravné práce</t>
  </si>
  <si>
    <t xml:space="preserve">    03 - Výkopy, odkopy</t>
  </si>
  <si>
    <t xml:space="preserve">    04 - Mechanická ochrana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</si>
  <si>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</si>
  <si>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</si>
  <si>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</si>
  <si>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</si>
  <si>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</si>
  <si>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</si>
  <si>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</si>
  <si>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</si>
  <si>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</si>
  <si>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</si>
  <si>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</si>
  <si>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</si>
  <si>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</si>
  <si>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</si>
  <si>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</si>
  <si>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Odpojení sítí</t>
  </si>
  <si>
    <t>16</t>
  </si>
  <si>
    <t>K</t>
  </si>
  <si>
    <t>741213815R2</t>
  </si>
  <si>
    <t>Odpojení NN</t>
  </si>
  <si>
    <t>kus</t>
  </si>
  <si>
    <t>1006424265</t>
  </si>
  <si>
    <t>VV</t>
  </si>
  <si>
    <t>Odpojení NN sítě - přeložka</t>
  </si>
  <si>
    <t>Koordinace Zhotovitele a Vlastníka/správce sítě</t>
  </si>
  <si>
    <t>742330801R</t>
  </si>
  <si>
    <t>Odpojení sdělovacího vedení</t>
  </si>
  <si>
    <t>1426700402</t>
  </si>
  <si>
    <t>Odpojení sdělovací vedení - 2x</t>
  </si>
  <si>
    <t>Odkopat ručně, cca 2 m délky</t>
  </si>
  <si>
    <t>Uložit do kabelové komory (D+M)</t>
  </si>
  <si>
    <t>3</t>
  </si>
  <si>
    <t>850311811R</t>
  </si>
  <si>
    <t>Odpojení vodovod</t>
  </si>
  <si>
    <t>4</t>
  </si>
  <si>
    <t>-1231260255</t>
  </si>
  <si>
    <t>Odpojení vodovod - 2x, DN 200</t>
  </si>
  <si>
    <t>Nahrazení odbočky rovným kusem - včetně paženého výkopu cca 2x2m, hl. 2,5m</t>
  </si>
  <si>
    <t>850361811R</t>
  </si>
  <si>
    <t>Odpojení dešťové kanalizace</t>
  </si>
  <si>
    <t>-580999283</t>
  </si>
  <si>
    <t>Odpojení dešťové kanalizace - 8x, DN300</t>
  </si>
  <si>
    <t>Zaslepení ústí přípojek do řadu - včetně paženého výkopu cca 2x2m, hl. 4m</t>
  </si>
  <si>
    <t>Zafoukání potrubí dl. 8 m</t>
  </si>
  <si>
    <t>8</t>
  </si>
  <si>
    <t>5</t>
  </si>
  <si>
    <t>850391811R</t>
  </si>
  <si>
    <t>Odpojení splaškové kanalizace</t>
  </si>
  <si>
    <t>400948565</t>
  </si>
  <si>
    <t>Odpojení splaškové kanalizace - 8x, DN300</t>
  </si>
  <si>
    <t xml:space="preserve">Proplach a zafoukání potrubí dl. 8 m </t>
  </si>
  <si>
    <t>741213817R</t>
  </si>
  <si>
    <t>Odstranění pozůstatku telegrafního vedení, včetně staveništní dopravy a naložení kabelu</t>
  </si>
  <si>
    <t>-1855631431</t>
  </si>
  <si>
    <t>6</t>
  </si>
  <si>
    <t>890251851R</t>
  </si>
  <si>
    <t>Čerpání jímek splaškové kanalizace, včetně odvozu a likvidace obsahu</t>
  </si>
  <si>
    <t>m3</t>
  </si>
  <si>
    <t>51840354</t>
  </si>
  <si>
    <t>17</t>
  </si>
  <si>
    <t>890351851R</t>
  </si>
  <si>
    <t>Bourání jímek a šachet z armovaného betonu</t>
  </si>
  <si>
    <t>569916981</t>
  </si>
  <si>
    <t>Obestavěný prostor 45 m3</t>
  </si>
  <si>
    <t>45</t>
  </si>
  <si>
    <t>Přípravné práce</t>
  </si>
  <si>
    <t>27</t>
  </si>
  <si>
    <t>111201101</t>
  </si>
  <si>
    <t>Odstranění křovin a stromů s odstraněním kořenů  průměru kmene do 100 mm do sklonu terénu 1 : 5, při celkové ploše do 1 000 m2, včetně odvozu a likvidace</t>
  </si>
  <si>
    <t>m2</t>
  </si>
  <si>
    <t>CS ÚRS 2019 01</t>
  </si>
  <si>
    <t>1646715309</t>
  </si>
  <si>
    <t>"odstranění náletových křovin"20</t>
  </si>
  <si>
    <t>7</t>
  </si>
  <si>
    <t>941111122</t>
  </si>
  <si>
    <t>Montáž lešení řadového trubkového lehkého pracovního s podlahami  s provozním zatížením tř. 3 do 200 kg/m2 šířky tř. W09 přes 0,9 do 1,2 m, výšky přes 10 do 25 m</t>
  </si>
  <si>
    <t>-560417404</t>
  </si>
  <si>
    <t>941111222</t>
  </si>
  <si>
    <t>Montáž lešení řadového trubkového lehkého pracovního s podlahami  s provozním zatížením tř. 3 do 200 kg/m2 Příplatek za první a každý další den použití lešení k ceně -1122 ... max 90 dnů</t>
  </si>
  <si>
    <t>-1537839957</t>
  </si>
  <si>
    <t>210*90 'Přepočtené koeficientem množství</t>
  </si>
  <si>
    <t>9</t>
  </si>
  <si>
    <t>941111822</t>
  </si>
  <si>
    <t>Demontáž lešení řadového trubkového lehkého pracovního s podlahami  s provozním zatížením tř. 3 do 200 kg/m2 šířky tř. W09 přes 0,9 do 1,2 m, výšky přes 10 do 25 m</t>
  </si>
  <si>
    <t>2031518714</t>
  </si>
  <si>
    <t>10</t>
  </si>
  <si>
    <t>944111111</t>
  </si>
  <si>
    <t>Montáž ochranného zábradlí trubkového  na vnějších volných stranách objektů odkloněného od svislice do 15°</t>
  </si>
  <si>
    <t>m</t>
  </si>
  <si>
    <t>905082823</t>
  </si>
  <si>
    <t>11</t>
  </si>
  <si>
    <t>944111211</t>
  </si>
  <si>
    <t>Montáž ochranného zábradlí trubkového  Příplatek za první a každý další den použití zábradlí k ceně -1111 ... max 90 dnů</t>
  </si>
  <si>
    <t>1615105185</t>
  </si>
  <si>
    <t>50*90 'Přepočtené koeficientem množství</t>
  </si>
  <si>
    <t>12</t>
  </si>
  <si>
    <t>944111811</t>
  </si>
  <si>
    <t>Demontáž ochranného zábradlí trubkového  na vnějších volných stranách objektů odkloněného od svislice do 15°</t>
  </si>
  <si>
    <t>-1828313860</t>
  </si>
  <si>
    <t>13</t>
  </si>
  <si>
    <t>944511111</t>
  </si>
  <si>
    <t>Montáž ochranné sítě  zavěšené na konstrukci lešení z textilie z umělých vláken</t>
  </si>
  <si>
    <t>2002830862</t>
  </si>
  <si>
    <t>14</t>
  </si>
  <si>
    <t>944511211</t>
  </si>
  <si>
    <t>Montáž ochranné sítě  Příplatek za první a každý další den použití sítě k ceně -1111 ... max 90 dnů</t>
  </si>
  <si>
    <t>509935668</t>
  </si>
  <si>
    <t>944511811</t>
  </si>
  <si>
    <t>Demontáž ochranné sítě  zavěšené na konstrukci lešení z textilie z umělých vláken</t>
  </si>
  <si>
    <t>-1520927706</t>
  </si>
  <si>
    <t>20</t>
  </si>
  <si>
    <t>094103000R</t>
  </si>
  <si>
    <t>Vyklizení objektu od odpadu - komunální, objemný, včetně odvozu a likvidace odpadu, včetně poplatku za uložení</t>
  </si>
  <si>
    <t>t</t>
  </si>
  <si>
    <t>1024</t>
  </si>
  <si>
    <t>-2113300331</t>
  </si>
  <si>
    <t>22</t>
  </si>
  <si>
    <t>997006512R</t>
  </si>
  <si>
    <t>Vodorovná doprava komunálního a objemného odpadu do 1 km</t>
  </si>
  <si>
    <t>1166753050</t>
  </si>
  <si>
    <t>23</t>
  </si>
  <si>
    <t>997006519R</t>
  </si>
  <si>
    <t>Příplatek k vodorovnému přemístění materiálu ZKD 1 km přes 1 km ... celkem 15 km</t>
  </si>
  <si>
    <t>1762856821</t>
  </si>
  <si>
    <t>10*14 'Přepočtené koeficientem množství</t>
  </si>
  <si>
    <t>24</t>
  </si>
  <si>
    <t>997006551</t>
  </si>
  <si>
    <t>Hrubé urovnání odpadu na skládce  bez zhutnění</t>
  </si>
  <si>
    <t>1311172210</t>
  </si>
  <si>
    <t>25</t>
  </si>
  <si>
    <t>997013831R</t>
  </si>
  <si>
    <t>Poplatek za uložení na skládce (skládkovné) komunálního a objemného odpadu</t>
  </si>
  <si>
    <t>729599085</t>
  </si>
  <si>
    <t>Výkopy, odkopy</t>
  </si>
  <si>
    <t>26</t>
  </si>
  <si>
    <t>113107042</t>
  </si>
  <si>
    <t>Odstranění krytů při překopech inženýrských sítí s přemístěním hmot na skládku ve vzdálenosti do 3 m nebo s naložením na dopravní prostředek ručně živičných, o tl. vrstvy přes 50 do 100 mm</t>
  </si>
  <si>
    <t>-1321001634</t>
  </si>
  <si>
    <t>19</t>
  </si>
  <si>
    <t>122201101</t>
  </si>
  <si>
    <t>Odkopávky a prokopávky nezapažené  s přehozením výkopku na vzdálenost do 3 m nebo s naložením na dopravní prostředek v hornině tř. 3 do 100 m3</t>
  </si>
  <si>
    <t>2092240816</t>
  </si>
  <si>
    <t>99*1,5*0,75</t>
  </si>
  <si>
    <t>Mechanická ochrana</t>
  </si>
  <si>
    <t>28</t>
  </si>
  <si>
    <t>119002411R</t>
  </si>
  <si>
    <t>Mechanická ochrana komunikací - překrytí v případě potřeby - deponie a pod, zřízení a odstranění</t>
  </si>
  <si>
    <t>kpl</t>
  </si>
  <si>
    <t>429033612</t>
  </si>
  <si>
    <t>02 - Demolice</t>
  </si>
  <si>
    <t xml:space="preserve">    03 - Demolice</t>
  </si>
  <si>
    <t xml:space="preserve">    04 - Přesuny hmot a suti</t>
  </si>
  <si>
    <t xml:space="preserve">    05 - Likvidace azbestu - čerpáno se souhlasem TDI/AD</t>
  </si>
  <si>
    <t>977131119R</t>
  </si>
  <si>
    <t>Proražení otvorů pro odvod vod ze suterénů, průměr do 250 mm, hloubka 2,5m</t>
  </si>
  <si>
    <t>246069509</t>
  </si>
  <si>
    <t>981011315</t>
  </si>
  <si>
    <t>Demolice budov  postupným rozebíráním ručně s podílem konstrukcí přes 25 do 30 %</t>
  </si>
  <si>
    <t>-2126531435</t>
  </si>
  <si>
    <t>do vzdálenosti 1 m od sousedního objektu</t>
  </si>
  <si>
    <t>420</t>
  </si>
  <si>
    <t>981011315R</t>
  </si>
  <si>
    <t>Demolice budov  postupným rozebíráním ručně s podílem konstrukcí přes 25 do 30 % - příplatek za pracnost - postupné práce, ručně, s opatrností</t>
  </si>
  <si>
    <t>538589476</t>
  </si>
  <si>
    <t>981013415</t>
  </si>
  <si>
    <t>Demolice budov  těžkými mechanizačními prostředky z cihel, kamene, tvárnic na maltu cementovou nebo z betonu prostého s podílem konstrukcí přes 25 do 30 %</t>
  </si>
  <si>
    <t>-1580515797</t>
  </si>
  <si>
    <t>445*21</t>
  </si>
  <si>
    <t>981513114R</t>
  </si>
  <si>
    <t>Demolice ostatních konstrukcí - opěrná zídka, schodiště</t>
  </si>
  <si>
    <t>-94378504</t>
  </si>
  <si>
    <t>"opěrná zídka"7*0,35*2,5</t>
  </si>
  <si>
    <t>"schodiště"15</t>
  </si>
  <si>
    <t>Součet</t>
  </si>
  <si>
    <t>35</t>
  </si>
  <si>
    <t>963013530R</t>
  </si>
  <si>
    <t>Rozebrání střešní krytiny sousedního objektu - ručně, včetně uložení pro pozdější použití, včetně svislé dopravy</t>
  </si>
  <si>
    <t>-448460594</t>
  </si>
  <si>
    <t>36</t>
  </si>
  <si>
    <t>765192001</t>
  </si>
  <si>
    <t>Nouzové zakrytí střechy plachtou</t>
  </si>
  <si>
    <t>-212996616</t>
  </si>
  <si>
    <t>16,2*1,5 'Přepočtené koeficientem množství</t>
  </si>
  <si>
    <t>962032231</t>
  </si>
  <si>
    <t>Bourání zdiva nadzákladového z cihel nebo tvárnic  z cihel pálených nebo vápenopískových, na maltu vápennou nebo vápenocementovou, objemu přes 1 m3</t>
  </si>
  <si>
    <t>937042722</t>
  </si>
  <si>
    <t>"vybourání společné štítové stěny-ručně"6*9,8*0,5</t>
  </si>
  <si>
    <t>975074141R</t>
  </si>
  <si>
    <t>Podchycení střešního krovu sousedního objektu - zřízení, odstranění</t>
  </si>
  <si>
    <t>1560513410</t>
  </si>
  <si>
    <t>1,5*9,8</t>
  </si>
  <si>
    <t>977312114R</t>
  </si>
  <si>
    <t>Prořez dilatační spáry v místě stropů/podlah, tl. 500mm</t>
  </si>
  <si>
    <t>-547999232</t>
  </si>
  <si>
    <t>5*9,8</t>
  </si>
  <si>
    <t>01R</t>
  </si>
  <si>
    <t>Příplatek za stížené podmínky - CO kryt - větší pevnost betonu, větší % vyztužení</t>
  </si>
  <si>
    <t>-1634280317</t>
  </si>
  <si>
    <t>Přesuny hmot a suti</t>
  </si>
  <si>
    <t>997013116</t>
  </si>
  <si>
    <t>Vnitrostaveništní doprava suti a vybouraných hmot  vodorovně do 50 m svisle s použitím mechanizace pro budovy a haly výšky přes 18 do 21 m</t>
  </si>
  <si>
    <t>-764805628</t>
  </si>
  <si>
    <t>"beton"175</t>
  </si>
  <si>
    <t>"keramické výrobky, tašky"30</t>
  </si>
  <si>
    <t>"směsný stavební odpad"6250</t>
  </si>
  <si>
    <t>"dřevo"35</t>
  </si>
  <si>
    <t>"sklo"3</t>
  </si>
  <si>
    <t>"plasty"1</t>
  </si>
  <si>
    <t>"asfalt"15</t>
  </si>
  <si>
    <t>"železo a kovy"0,65</t>
  </si>
  <si>
    <t>"kabely"1</t>
  </si>
  <si>
    <t>997006512</t>
  </si>
  <si>
    <t>Vodorovná doprava suti na skládku s naložením na dopravní prostředek a složením přes 100 m do 1 km</t>
  </si>
  <si>
    <t>383983366</t>
  </si>
  <si>
    <t>"zemina a kamení"205</t>
  </si>
  <si>
    <t>997006519</t>
  </si>
  <si>
    <t>Vodorovná doprava suti na skládku s naložením na dopravní prostředek a složením Příplatek k ceně za každý další i započatý 1 km...celkem 15 km</t>
  </si>
  <si>
    <t>-360216774</t>
  </si>
  <si>
    <t>6715,65*14 'Přepočtené koeficientem množství</t>
  </si>
  <si>
    <t>997006005</t>
  </si>
  <si>
    <t xml:space="preserve">Drcení stavebního odpadu z demolic  s dopravou na vzdálenost do 100 m a naložením do drtícího zařízení </t>
  </si>
  <si>
    <t>-1600579535</t>
  </si>
  <si>
    <t>Pro zásyp po vybouraném objektu a ostatních konstrukcích</t>
  </si>
  <si>
    <t>841*2,0</t>
  </si>
  <si>
    <t>Vodorovná doprava předrceného zásypového materiálu do 1 km</t>
  </si>
  <si>
    <t>-61465291</t>
  </si>
  <si>
    <t>1281646214</t>
  </si>
  <si>
    <t>1682*14 'Přepočtené koeficientem množství</t>
  </si>
  <si>
    <t>Hrubé urovnání suti na skládce  bez zhutnění</t>
  </si>
  <si>
    <t>162181910</t>
  </si>
  <si>
    <t>Vybouraná suť-suť zpět uložená po drcení</t>
  </si>
  <si>
    <t>6715,65-1682</t>
  </si>
  <si>
    <t>997013831</t>
  </si>
  <si>
    <t>Poplatek za uložení stavebního odpadu na skládce (skládkovné) směsného stavebního a demoličního zatříděného do Katalogu odpadů pod kódem 170 107</t>
  </si>
  <si>
    <t>-543190151</t>
  </si>
  <si>
    <t>Vybouraná suť bez předrcené zpětně užité</t>
  </si>
  <si>
    <t>6250-1682</t>
  </si>
  <si>
    <t>997013801</t>
  </si>
  <si>
    <t>Poplatek za uložení stavebního odpadu na skládce (skládkovné) z prostého betonu zatříděného do Katalogu odpadů pod kódem 170 101</t>
  </si>
  <si>
    <t>2144198513</t>
  </si>
  <si>
    <t>997013804</t>
  </si>
  <si>
    <t>Poplatek za uložení stavebního odpadu na skládce (skládkovné) ze skla zatříděného do Katalogu odpadů pod kódem 170 202</t>
  </si>
  <si>
    <t>-1682108083</t>
  </si>
  <si>
    <t>997013807</t>
  </si>
  <si>
    <t>Poplatek za uložení stavebního odpadu na skládce (skládkovné) z tašek a keramických výrobků zatříděného do Katalogu odpadů pod kódem 170 103</t>
  </si>
  <si>
    <t>-372583082</t>
  </si>
  <si>
    <t>18</t>
  </si>
  <si>
    <t>997013811</t>
  </si>
  <si>
    <t>Poplatek za uložení stavebního odpadu na skládce (skládkovné) dřevěného zatříděného do Katalogu odpadů pod kódem 170 201</t>
  </si>
  <si>
    <t>924468368</t>
  </si>
  <si>
    <t>997013813</t>
  </si>
  <si>
    <t>Poplatek za uložení stavebního odpadu na skládce (skládkovné) z plastických hmot zatříděného do Katalogu odpadů pod kódem 170 203</t>
  </si>
  <si>
    <t>-2036543450</t>
  </si>
  <si>
    <t>997223845</t>
  </si>
  <si>
    <t>Poplatek za uložení stavebního odpadu na skládce (skládkovné) asfaltového bez obsahu dehtu zatříděného do Katalogu odpadů pod kódem 170 302</t>
  </si>
  <si>
    <t>-1823101986</t>
  </si>
  <si>
    <t>997223855</t>
  </si>
  <si>
    <t>Poplatek za uložení stavebního odpadu na skládce (skládkovné) zeminy a kameniva zatříděného do Katalogu odpadů pod kódem 170 504</t>
  </si>
  <si>
    <t>669688568</t>
  </si>
  <si>
    <t>05</t>
  </si>
  <si>
    <t>Likvidace azbestu - čerpáno se souhlasem TDI/AD</t>
  </si>
  <si>
    <t>30</t>
  </si>
  <si>
    <t>20R</t>
  </si>
  <si>
    <t>Vybourání materiálů/konstrukcí s obsahem azbestu</t>
  </si>
  <si>
    <t>-1100208268</t>
  </si>
  <si>
    <t>31</t>
  </si>
  <si>
    <t>21R</t>
  </si>
  <si>
    <t>Uložení materiálu s obsahem nebezpečných látek do vhodných nádob, naložení na dopravní prostředek</t>
  </si>
  <si>
    <t>207454604</t>
  </si>
  <si>
    <t>22R</t>
  </si>
  <si>
    <t>Dekontaminační komora, OOPP pro práci s azbestem</t>
  </si>
  <si>
    <t>1928129331</t>
  </si>
  <si>
    <t>29</t>
  </si>
  <si>
    <t>23R</t>
  </si>
  <si>
    <t>Enkapsulační prostředky pro likvidaci azbestu</t>
  </si>
  <si>
    <t>1288864683</t>
  </si>
  <si>
    <t>32</t>
  </si>
  <si>
    <t>997006512AZB</t>
  </si>
  <si>
    <t>Vodorovná doprava materiálu s obsahem azbestu do 1 km</t>
  </si>
  <si>
    <t>1429369619</t>
  </si>
  <si>
    <t>33</t>
  </si>
  <si>
    <t>997006519AZB</t>
  </si>
  <si>
    <t>Vodorovná doprava materiálu s obsahem azbestu na skládku s naložením na dopravní prostředek a složením Příplatek k ceně za každý další i započatý 1 km...celkem 15 km</t>
  </si>
  <si>
    <t>1326564348</t>
  </si>
  <si>
    <t>2*14 'Přepočtené koeficientem množství</t>
  </si>
  <si>
    <t>34</t>
  </si>
  <si>
    <t>997013821</t>
  </si>
  <si>
    <t>Poplatek za uložení stavebního odpadu na skládce (skládkovné) ze stavebních materiálů obsahujících azbest zatříděných do Katalogu odpadů pod kódem 170 605</t>
  </si>
  <si>
    <t>1339895563</t>
  </si>
  <si>
    <t>03 - Oprava sousedního objektu</t>
  </si>
  <si>
    <t>HSV - Práce a dodávky HSV</t>
  </si>
  <si>
    <t xml:space="preserve">    03 - SKS</t>
  </si>
  <si>
    <t xml:space="preserve">    04 - Zateplení střechy - čerpáno se souhlasem TDI/AD</t>
  </si>
  <si>
    <t>Práce a dodávky HSV</t>
  </si>
  <si>
    <t>627898390</t>
  </si>
  <si>
    <t>Montáž lešení řadového trubkového lehkého pracovního s podlahami  s provozním zatížením tř. 3 do 200 kg/m2 Příplatek za první a každý další den použití lešení k ceně -1122 ... max 30 dnů</t>
  </si>
  <si>
    <t>-1139269226</t>
  </si>
  <si>
    <t>462*30 'Přepočtené koeficientem množství</t>
  </si>
  <si>
    <t>-304135464</t>
  </si>
  <si>
    <t>1335401424</t>
  </si>
  <si>
    <t>Montáž ochranného zábradlí trubkového  Příplatek za první a každý další den použití zábradlí k ceně -1111 ... max 30 dnů</t>
  </si>
  <si>
    <t>-1094856330</t>
  </si>
  <si>
    <t>110*30 'Přepočtené koeficientem množství</t>
  </si>
  <si>
    <t>1006780032</t>
  </si>
  <si>
    <t>-1821901952</t>
  </si>
  <si>
    <t>Montáž ochranné sítě  Příplatek za první a každý další den použití sítě k ceně -1111 ... max 30 dnů</t>
  </si>
  <si>
    <t>1561845689</t>
  </si>
  <si>
    <t>670145020</t>
  </si>
  <si>
    <t>02R</t>
  </si>
  <si>
    <t>Roznášecí rošt pod lešení, zřízení a odstranění</t>
  </si>
  <si>
    <t>668729678</t>
  </si>
  <si>
    <t>SKS</t>
  </si>
  <si>
    <t>310279842R</t>
  </si>
  <si>
    <t>Zazdívka otvorů ve zdivu nepálenými tvárnicemi  plochy přes 1 m2 do 4 m2 , ve zdi tl. do 500 mm</t>
  </si>
  <si>
    <t>-1313908188</t>
  </si>
  <si>
    <t>Zazdění otvorů</t>
  </si>
  <si>
    <t>1,2*2,2</t>
  </si>
  <si>
    <t>1,2*1,2</t>
  </si>
  <si>
    <t>311272221.XLAR</t>
  </si>
  <si>
    <t>Zdivo z tvárnic Ytong Standard P3 - PDK 450 tl zdiva 300 mm</t>
  </si>
  <si>
    <t>-1417666854</t>
  </si>
  <si>
    <t>Vyzdění štítové stěny tl. 300mm, v. 6m, š. 9,8 m</t>
  </si>
  <si>
    <t>Vyzdění 2 ks pilířů 0,6x0,6m, v. 4 m</t>
  </si>
  <si>
    <t xml:space="preserve">Včetně provázání do obvodového zdiva! </t>
  </si>
  <si>
    <t>0,3*9,8*6+2*0,6*0,6*4</t>
  </si>
  <si>
    <t>962032230</t>
  </si>
  <si>
    <t>Bourání zdiva nadzákladového z cihel nebo tvárnic  z cihel pálených nebo vápenopískových, na maltu vápennou nebo vápenocementovou, objemu do 1 m3</t>
  </si>
  <si>
    <t>-1665797492</t>
  </si>
  <si>
    <t>Vybourání zazdívky dveří v suterénu</t>
  </si>
  <si>
    <t>2,4*1,2*0,3</t>
  </si>
  <si>
    <t>966084018R</t>
  </si>
  <si>
    <t>Odstranění desek tepelné izolace, včetně likvidace a dočištění štítové stěny</t>
  </si>
  <si>
    <t>1332242751</t>
  </si>
  <si>
    <t>612315302</t>
  </si>
  <si>
    <t>Vápenná omítka štuková</t>
  </si>
  <si>
    <t>603470749</t>
  </si>
  <si>
    <t>v. 2,4, š. 1,2, tl. 0,5m + přesahy, štítová stěna zevnitř</t>
  </si>
  <si>
    <t>(2*2,4+1,2)*1+6*9,8</t>
  </si>
  <si>
    <t>711142559</t>
  </si>
  <si>
    <t>Provedení izolace proti zemní vlhkosti pásy přitavením  NAIP na ploše svislé S</t>
  </si>
  <si>
    <t>-1894604317</t>
  </si>
  <si>
    <t>Napojení hydroizolace, včetně přesahů, detailů a systémového ukončení</t>
  </si>
  <si>
    <t>13,5*4,5</t>
  </si>
  <si>
    <t>M</t>
  </si>
  <si>
    <t>62833158</t>
  </si>
  <si>
    <t>pás asfaltový natavitelný oxidovaný tl. 4mm typu G200 S40 s vložkou ze skleněné tkaniny, s jemnozrnným minerálním posypem</t>
  </si>
  <si>
    <t>-1657382108</t>
  </si>
  <si>
    <t>60,75*1,2 'Přepočtené koeficientem množství</t>
  </si>
  <si>
    <t>711161215</t>
  </si>
  <si>
    <t>Izolace proti zemní vlhkosti a beztlakové vodě nopovými fóliemi na ploše svislé S vrstva ochranná, odvětrávací a drenážní výška nopku 20,0 mm, tl. fólie do 1,0 mm, D+M</t>
  </si>
  <si>
    <t>1075126685</t>
  </si>
  <si>
    <t>Ochrana hydroizolace, včetně přesahů a detailů</t>
  </si>
  <si>
    <t>13,5*2,5</t>
  </si>
  <si>
    <t>711161383</t>
  </si>
  <si>
    <t>Izolace proti zemní vlhkosti a beztlakové vodě nopovými fóliemi ostatní ukončení izolace lištou</t>
  </si>
  <si>
    <t>1822488529</t>
  </si>
  <si>
    <t>38</t>
  </si>
  <si>
    <t>762332925R</t>
  </si>
  <si>
    <t>Doplnění části střešní vazby včetně materiálu a spojovacích prvků</t>
  </si>
  <si>
    <t>-1322468673</t>
  </si>
  <si>
    <t>Rozměry prvků dle skutečnosti na stavbě, včetně ošetření řeziva proti hnilobě</t>
  </si>
  <si>
    <t>"vaznice cca 0,2x0,2m"2*1,5</t>
  </si>
  <si>
    <t>"pozednice cca 0,3x0,3m"2*1,5</t>
  </si>
  <si>
    <t>"krokev cca 0,2x0,2m"4*6,5</t>
  </si>
  <si>
    <t>39</t>
  </si>
  <si>
    <t>711461201</t>
  </si>
  <si>
    <t>Provedení izolace proti povrchové a podpovrchové tlakové vodě fóliemi  na ploše vodorovné V zesílením spojů páskem se zalitím okrajů spoje</t>
  </si>
  <si>
    <t>-553446143</t>
  </si>
  <si>
    <t>40</t>
  </si>
  <si>
    <t>28342413</t>
  </si>
  <si>
    <t>fólie hydroizolační střešní mPVC s nakašírovaným PES rounem určená k lepení tl 2,0mm (účinná tloušťka)</t>
  </si>
  <si>
    <t>-286212701</t>
  </si>
  <si>
    <t>19,5*1,25 'Přepočtené koeficientem množství</t>
  </si>
  <si>
    <t>41</t>
  </si>
  <si>
    <t>28329217R</t>
  </si>
  <si>
    <t>fólie podkladní pro doplňkovou hydroizolační vrstvu pod krytinu 150 g/m2</t>
  </si>
  <si>
    <t>-695578578</t>
  </si>
  <si>
    <t>42</t>
  </si>
  <si>
    <t>762342216R</t>
  </si>
  <si>
    <t>Bednění a laťování montáž laťování střech jednoduchých sklonu do 60° při osové vzdálenosti latí přes 360 do 600 mm</t>
  </si>
  <si>
    <t>1145921647</t>
  </si>
  <si>
    <t>43</t>
  </si>
  <si>
    <t>60512125</t>
  </si>
  <si>
    <t>hranol stavební řezivo průřezu do 120cm2 do dl 6m</t>
  </si>
  <si>
    <t>-124180696</t>
  </si>
  <si>
    <t>19,5*0,015 'Přepočtené koeficientem množství</t>
  </si>
  <si>
    <t>44</t>
  </si>
  <si>
    <t>762395000R</t>
  </si>
  <si>
    <t xml:space="preserve">Spojovací prostředky krovů, bednění a laťování, nadstřešních konstrukcí </t>
  </si>
  <si>
    <t>-1194258280</t>
  </si>
  <si>
    <t>762842121</t>
  </si>
  <si>
    <t>Montáž podbíjení  střech šikmých, vnějšího přesahu šířky do 0,8 m (pouze pro prkna přibíjená rovnoběžně s krokvemi) z hoblovaných prken na sraz</t>
  </si>
  <si>
    <t>-363713614</t>
  </si>
  <si>
    <t>46</t>
  </si>
  <si>
    <t>60515111</t>
  </si>
  <si>
    <t>řezivo jehličnaté boční prkno 20-30mm</t>
  </si>
  <si>
    <t>-776644477</t>
  </si>
  <si>
    <t>13*0,01 'Přepočtené koeficientem množství</t>
  </si>
  <si>
    <t>47</t>
  </si>
  <si>
    <t>765111012R</t>
  </si>
  <si>
    <t>Montáž krytiny keramické - 50% využití krytiny stávající, 50% krytina nová</t>
  </si>
  <si>
    <t>-2077568215</t>
  </si>
  <si>
    <t>48</t>
  </si>
  <si>
    <t>001R</t>
  </si>
  <si>
    <t>Keramická krytina pálená</t>
  </si>
  <si>
    <t>2041355248</t>
  </si>
  <si>
    <t>9,75*1,2 'Přepočtené koeficientem množství</t>
  </si>
  <si>
    <t>49</t>
  </si>
  <si>
    <t>764202105R</t>
  </si>
  <si>
    <t>Montáž oplechování střešních prvků, kompletní provedení detailů, včetně kotvení, příponek</t>
  </si>
  <si>
    <t>-1907264526</t>
  </si>
  <si>
    <t>50</t>
  </si>
  <si>
    <t>13814183</t>
  </si>
  <si>
    <t>plech hladký Pz jakost DX51+Z275 tl 0,55mm tabule</t>
  </si>
  <si>
    <t>1240384648</t>
  </si>
  <si>
    <t>P</t>
  </si>
  <si>
    <t>Poznámka k položce:
Hmotnost: 4,4 kg/m2</t>
  </si>
  <si>
    <t>764518424R</t>
  </si>
  <si>
    <t>Převěšení svodu z Pz plechu průměru 150 mm, včetně případných drobných klempířských prvků</t>
  </si>
  <si>
    <t>1208794666</t>
  </si>
  <si>
    <t>Převěšení 2 ks svodů</t>
  </si>
  <si>
    <t>2*14,5</t>
  </si>
  <si>
    <t>721241103R</t>
  </si>
  <si>
    <t xml:space="preserve">Úprava polohy lapače střešních splavenin </t>
  </si>
  <si>
    <t>-62621576</t>
  </si>
  <si>
    <t>721241103R1</t>
  </si>
  <si>
    <t>Lapač střešních splavenin - čerpáno se souhlasem TDI/AD v případě poškození stávajícho lapače</t>
  </si>
  <si>
    <t>-987747416</t>
  </si>
  <si>
    <t>741420901</t>
  </si>
  <si>
    <t>Vyrovnání stávajících svodových vodičů hromosvodů - převěšení, včetně kotevních prvků</t>
  </si>
  <si>
    <t>2607843</t>
  </si>
  <si>
    <t>37</t>
  </si>
  <si>
    <t>631312141</t>
  </si>
  <si>
    <t>Doplnění dosavadních mazanin prostým betonem  s dodáním hmot, bez potěru, plochy jednotlivě rýh v dosavadních mazaninách</t>
  </si>
  <si>
    <t>1811526577</t>
  </si>
  <si>
    <t>Zapravení podlahy v podkoví a suterénu</t>
  </si>
  <si>
    <t>2*10*1*0,2</t>
  </si>
  <si>
    <t>622635041R</t>
  </si>
  <si>
    <t>Oprava spárování cihelného zdiva cementovou maltou  včetně vysekání a vyčištění spár stěn, v rozsahu opravované plochy do 100 %</t>
  </si>
  <si>
    <t>2050063964</t>
  </si>
  <si>
    <t>622135002</t>
  </si>
  <si>
    <t>Vyrovnání nerovností podkladu vnějších omítaných ploch  maltou, tloušťky do 10 mm cementovou stěn</t>
  </si>
  <si>
    <t>-17844798</t>
  </si>
  <si>
    <t>59</t>
  </si>
  <si>
    <t>622142001</t>
  </si>
  <si>
    <t>Potažení vnějších ploch pletivem  v ploše nebo pruzích, na plném podkladu sklovláknitým vtlačením do tmelu stěn</t>
  </si>
  <si>
    <t>2068502553</t>
  </si>
  <si>
    <t>622135092</t>
  </si>
  <si>
    <t>Vyrovnání nerovností podkladu vnějších omítaných ploch  tmelem, tloušťky do 2 mm Příplatek k ceně za každých dalších 5 mm tloušťky podkladní vrstvy přes 10 mm maltou cementovou stěn</t>
  </si>
  <si>
    <t>-1457394905</t>
  </si>
  <si>
    <t>220*4 'Přepočtené koeficientem množství</t>
  </si>
  <si>
    <t>622131121</t>
  </si>
  <si>
    <t>Podkladní a spojovací vrstva vnějších omítaných ploch  penetrace akrylát-silikonová nanášená ručně stěn...2x</t>
  </si>
  <si>
    <t>-1810360737</t>
  </si>
  <si>
    <t>220*2 'Přepočtené koeficientem množství</t>
  </si>
  <si>
    <t>622321141R</t>
  </si>
  <si>
    <t>Omítka vápenocementová vnějších ploch  nanášená ručně, minerální štuková tl. 3mm</t>
  </si>
  <si>
    <t>-1382354713</t>
  </si>
  <si>
    <t>622381021R</t>
  </si>
  <si>
    <t>Omítka vápenocementová vnějších ploch  nanášená ručně, marmolit</t>
  </si>
  <si>
    <t>-616353467</t>
  </si>
  <si>
    <t>622381021R1</t>
  </si>
  <si>
    <t>Bosáž v místě ukončení soklu</t>
  </si>
  <si>
    <t>2066721081</t>
  </si>
  <si>
    <t>212755214R</t>
  </si>
  <si>
    <t>Trativody včetně lože z drenážních trubek  plastových flexibilních D 100 mm</t>
  </si>
  <si>
    <t>699713966</t>
  </si>
  <si>
    <t>211561111R</t>
  </si>
  <si>
    <t>Výplň kamenivem do rýh odvodňovacích žeber nebo trativodů  bez zhutnění, s úpravou povrchu výplně kamenivem hrubým drceným frakce 4 až 16 mm</t>
  </si>
  <si>
    <t>1455141908</t>
  </si>
  <si>
    <t>Obsyp drenážního potrubí 1,2 m3/m</t>
  </si>
  <si>
    <t>1,2*18</t>
  </si>
  <si>
    <t>451577877R</t>
  </si>
  <si>
    <t>Podklad nebo lože pod dlažbu (přídlažbu)  v ploše vodorovné nebo ve sklonu do 1:5, tloušťky od 30 do 100 mm ze štěrkopísku</t>
  </si>
  <si>
    <t>1350140094</t>
  </si>
  <si>
    <t>Podsyp pod přídlažbu</t>
  </si>
  <si>
    <t>(9,8+2*1,5)*0,5</t>
  </si>
  <si>
    <t>637211122R</t>
  </si>
  <si>
    <t>Okapový chodník z betonových dlaždic tl 60 mm kladených do lože tl. 50 mm</t>
  </si>
  <si>
    <t>2144402548</t>
  </si>
  <si>
    <t>57</t>
  </si>
  <si>
    <t>998011003R</t>
  </si>
  <si>
    <t>Přesun hmot pro budovy vodorovná dopravní vzdálenost do 100 m pro budovy výšky přes 12 do 24 m</t>
  </si>
  <si>
    <t>611036587</t>
  </si>
  <si>
    <t>"řezivo"2</t>
  </si>
  <si>
    <t>"klempířské prvky"0,05</t>
  </si>
  <si>
    <t>"krytina - snesení, opětovné vynesení"2</t>
  </si>
  <si>
    <t>Zateplení střechy - čerpáno se souhlasem TDI/AD</t>
  </si>
  <si>
    <t>51</t>
  </si>
  <si>
    <t>762342216Z</t>
  </si>
  <si>
    <t>Montáž roznášecích hranolů pro uložení tepelné izolace</t>
  </si>
  <si>
    <t>1520733343</t>
  </si>
  <si>
    <t>52</t>
  </si>
  <si>
    <t>60512126</t>
  </si>
  <si>
    <t>hranol stavební řezivo průřezu do 120cm2 dl 6-8m</t>
  </si>
  <si>
    <t>-698149590</t>
  </si>
  <si>
    <t>53</t>
  </si>
  <si>
    <t>713151121</t>
  </si>
  <si>
    <t>Montáž tepelné izolace střech šikmých rohožemi, pásy, deskami (izolační materiál ve specifikaci) kladenými volně pod krokve</t>
  </si>
  <si>
    <t>1553184913</t>
  </si>
  <si>
    <t>54</t>
  </si>
  <si>
    <t>ISV.8592248000901</t>
  </si>
  <si>
    <t>Isover UNI 160mm, λD = 0,035 (W·m-1·K-1),1200 x 600 x 160 mm, univerzální izolace z čedičových vláken, vhodná zejména mezi a pod krokve.</t>
  </si>
  <si>
    <t>-116962547</t>
  </si>
  <si>
    <t>Poznámka k položce:
Univerzální kamenná izolace v deskách je určena pro zateplení šikmých střech, větraných fasád, dřevostaveb, stropů či podhledů.</t>
  </si>
  <si>
    <t>19,5*1,02 'Přepočtené koeficientem množství</t>
  </si>
  <si>
    <t>55</t>
  </si>
  <si>
    <t>713191134</t>
  </si>
  <si>
    <t>Montáž tepelné izolace stavebních konstrukcí - doplňky a konstrukční součásti podlah, stropů vrchem nebo střech překrytím fólií položenou volně se svařovanými spoji</t>
  </si>
  <si>
    <t>-438018901</t>
  </si>
  <si>
    <t>56</t>
  </si>
  <si>
    <t>28329233</t>
  </si>
  <si>
    <t>fólie univerzální pro parotěsnou vrstvu s proměnlivou difúzní tloušťkou a UV stabilizací</t>
  </si>
  <si>
    <t>907224354</t>
  </si>
  <si>
    <t>58</t>
  </si>
  <si>
    <t>998011003Z</t>
  </si>
  <si>
    <t>-1952404804</t>
  </si>
  <si>
    <t>"řezivo"0,5</t>
  </si>
  <si>
    <t>"izolace"0,2</t>
  </si>
  <si>
    <t>04 - Zásypy, dokončovací práce</t>
  </si>
  <si>
    <t xml:space="preserve">    05 - Dokončovací práce</t>
  </si>
  <si>
    <t>Dokončovací práce</t>
  </si>
  <si>
    <t>174101101</t>
  </si>
  <si>
    <t>Zásyp sypaninou z jakékoliv horniny  s uložením výkopku ve vrstvách se zhutněním jam, šachet, rýh nebo kolem objektů v těchto vykopávkách</t>
  </si>
  <si>
    <t>-2093790845</t>
  </si>
  <si>
    <t>zásyp předrcenou sutí</t>
  </si>
  <si>
    <t>míra zhutnění - 30MPa</t>
  </si>
  <si>
    <t>450*1,5+99*1,5*0,75+45+10</t>
  </si>
  <si>
    <t>175111101R</t>
  </si>
  <si>
    <t>Zásyp jam po výkopech v komunikaci</t>
  </si>
  <si>
    <t>16819706</t>
  </si>
  <si>
    <t>14 ks výkopů</t>
  </si>
  <si>
    <t>2 x 2 x hl. 2,5-4 m</t>
  </si>
  <si>
    <t>materiál - pískový obsyp potrubí, štěrk, hutnění 45 MPa</t>
  </si>
  <si>
    <t>14*2*2*4</t>
  </si>
  <si>
    <t>181301103</t>
  </si>
  <si>
    <t>Rozprostření a urovnání ornice v rovině nebo ve svahu sklonu do 1:5 při souvislé ploše do 500 m2, tl. vrstvy přes 150 do 200 mm</t>
  </si>
  <si>
    <t>-1990287719</t>
  </si>
  <si>
    <t>10364101R</t>
  </si>
  <si>
    <t>zemina pro terénní úpravy -  ornice, biologicky aktivní zemina, včetně dopravy</t>
  </si>
  <si>
    <t>-353266007</t>
  </si>
  <si>
    <t>181411131</t>
  </si>
  <si>
    <t>Založení trávníku na půdě předem připravené plochy do 1000 m2 výsevem včetně utažení parkového v rovině nebo na svahu do 1:5</t>
  </si>
  <si>
    <t>425152530</t>
  </si>
  <si>
    <t>00572410</t>
  </si>
  <si>
    <t>osivo směs travní parková</t>
  </si>
  <si>
    <t>kg</t>
  </si>
  <si>
    <t>-1328470755</t>
  </si>
  <si>
    <t>475*0,015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</si>
  <si>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</si>
  <si>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 (D+M)</t>
  </si>
  <si>
    <t>-1475092350</t>
  </si>
  <si>
    <t>59217017</t>
  </si>
  <si>
    <t>obrubník betonový chodníkový 1000x100x250mm, včetně dopravy</t>
  </si>
  <si>
    <t>-1325770559</t>
  </si>
  <si>
    <t>564251111</t>
  </si>
  <si>
    <t>Podklad nebo podsyp ze štěrkopísku ŠP  s rozprostřením, vlhčením a zhutněním, po zhutnění tl. 150 mm, únosnost 45MPa</t>
  </si>
  <si>
    <t>749887370</t>
  </si>
  <si>
    <t>564911511</t>
  </si>
  <si>
    <t>Podklad nebo podsyp z R-materiálu s rozprostřením a zhutněním, po zhutnění tl. 50 mm</t>
  </si>
  <si>
    <t>351310898</t>
  </si>
  <si>
    <t>577143111</t>
  </si>
  <si>
    <t>Asfaltový beton vrstva obrusná ACO 8 (ABJ)  s rozprostřením a se zhutněním z nemodifikovaného asfaltu v pruhu šířky do 3 m, po zhutnění tl. 50 mm</t>
  </si>
  <si>
    <t>-905034183</t>
  </si>
  <si>
    <t>919731122</t>
  </si>
  <si>
    <t>Zarovnání styčné plochy podkladu nebo krytu podél vybourané části komunikace nebo zpevněné plochy  živičné tl. přes 50 do 100 mm</t>
  </si>
  <si>
    <t>365545081</t>
  </si>
  <si>
    <t>2,5 x 2,5 m</t>
  </si>
  <si>
    <t>14*2*(2,5+2,5)</t>
  </si>
  <si>
    <t>113107141</t>
  </si>
  <si>
    <t>Odstranění podkladů nebo krytů ručně s přemístěním hmot na skládku na vzdálenost do 3 m nebo s naložením na dopravní prostředek živičných, o tl. vrstvy do 50 mm</t>
  </si>
  <si>
    <t>1324494255</t>
  </si>
  <si>
    <t>14 ks výkopů - odřez 0,5 m krytu kolem výkopu</t>
  </si>
  <si>
    <t>14*(2,5*2,5-2*2)</t>
  </si>
  <si>
    <t>572340112</t>
  </si>
  <si>
    <t>Vyspravení krytu komunikací po překopech inženýrských sítí plochy do 15 m2 asfaltovým betonem ACO (AB), po zhutnění tl. přes 50 do 70 mm</t>
  </si>
  <si>
    <t>334477165</t>
  </si>
  <si>
    <t xml:space="preserve">2,5 x 2,5 m </t>
  </si>
  <si>
    <t>14*(2,5*2,5)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</si>
  <si>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</si>
  <si>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</si>
  <si>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</si>
  <si>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</si>
  <si>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</si>
  <si>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</si>
  <si>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</si>
  <si>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</si>
  <si>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012303000R</t>
  </si>
  <si>
    <t xml:space="preserve">Geodetické zaměření stavby - zaměření ponechávaných podzemních konstrukcí </t>
  </si>
  <si>
    <t>969344767</t>
  </si>
  <si>
    <t>012303000R1</t>
  </si>
  <si>
    <t>Zpracování geometrických plánů pro zápis do KN, součinnost</t>
  </si>
  <si>
    <t>181226529</t>
  </si>
  <si>
    <t>013294000R</t>
  </si>
  <si>
    <t xml:space="preserve">DIO - zajištění povolení zvláštního užívání, omezení obecného užívání a stanovení přechodné úpravy provozu, případná aktualizace dle skut. </t>
  </si>
  <si>
    <t>475400010</t>
  </si>
  <si>
    <t>013294000R2</t>
  </si>
  <si>
    <t>Zpracování technologického postupu bouracích prací</t>
  </si>
  <si>
    <t>59892125</t>
  </si>
  <si>
    <t>VRN3</t>
  </si>
  <si>
    <t>Zařízení staveniště</t>
  </si>
  <si>
    <t>032103000R</t>
  </si>
  <si>
    <t>Zařízení staveniště - stavební buňky, zajištění vody, elektřiny, včetně následného odstranění</t>
  </si>
  <si>
    <t>-1769744138</t>
  </si>
  <si>
    <t>034103000R</t>
  </si>
  <si>
    <t>Zařízení staveniště - oplocení staveniště plné v. 2m dl. 170m, 2x vjezdová brána, včetně následného odstranění</t>
  </si>
  <si>
    <t>1304159346</t>
  </si>
  <si>
    <t>034303000R</t>
  </si>
  <si>
    <t>DIO - D+M, následné odstranění</t>
  </si>
  <si>
    <t>2122499633</t>
  </si>
  <si>
    <t>034503000R</t>
  </si>
  <si>
    <t>Informační tabule na staveništi - formát 600x400mm, materiál plast, grafika dle zadání objednatele, D+M</t>
  </si>
  <si>
    <t>996485267</t>
  </si>
  <si>
    <t>VRN4</t>
  </si>
  <si>
    <t>Inženýrská činnost</t>
  </si>
  <si>
    <t>041903000</t>
  </si>
  <si>
    <t>Statický dozor na stavbě - zajištění aktualizace řešení v případě zjištění nových skutečností</t>
  </si>
  <si>
    <t>-175938136</t>
  </si>
  <si>
    <t>042903000R</t>
  </si>
  <si>
    <t>Legislativní zajištění v případě výskytu azbestu ve stavbě - čerpáno se souhlasem TDI/AD</t>
  </si>
  <si>
    <t>2033221381</t>
  </si>
  <si>
    <t>043203000R</t>
  </si>
  <si>
    <t xml:space="preserve">Vytýčení sítí </t>
  </si>
  <si>
    <t>1837166251</t>
  </si>
  <si>
    <t>044003000R</t>
  </si>
  <si>
    <t>Revize hromosvodu</t>
  </si>
  <si>
    <t>1465624214</t>
  </si>
  <si>
    <t>045303000R</t>
  </si>
  <si>
    <t>Koordinační činnost - odstranění zbytků telegrafního vedení</t>
  </si>
  <si>
    <t>-2035672367</t>
  </si>
  <si>
    <t>VRN7</t>
  </si>
  <si>
    <t>Provozní vlivy</t>
  </si>
  <si>
    <t>071203000R</t>
  </si>
  <si>
    <t>Příplatek za provoz třetích strany - průjezd staveništěm</t>
  </si>
  <si>
    <t>592130568</t>
  </si>
  <si>
    <t>071103000R</t>
  </si>
  <si>
    <t>Zajištění vstupu do sousedního objektu</t>
  </si>
  <si>
    <t>1335131181</t>
  </si>
  <si>
    <t>VRN9</t>
  </si>
  <si>
    <t>Ostatní náklady</t>
  </si>
  <si>
    <t>091003000R1</t>
  </si>
  <si>
    <t>Zkrápění suti, demolovaného objektu, další opatření pro eliminaci prašnosti</t>
  </si>
  <si>
    <t>-196007597</t>
  </si>
  <si>
    <t>091003000R2</t>
  </si>
  <si>
    <t>Čištění komunikací</t>
  </si>
  <si>
    <t>1675308114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</si>
</sst>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19A044-SO01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Demolice objektu Sokolov - Svatopluka Čecha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12. 12. 2019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AWT Rekultivace a.s.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Kropáčová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Příprava území'!J30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'01 - Příprava území'!P121</f>
        <v>0</v>
      </c>
      <c r="AV95" s="128">
        <f>'01 - Příprava území'!J33</f>
        <v>0</v>
      </c>
      <c r="AW95" s="128">
        <f>'01 - Příprava území'!J34</f>
        <v>0</v>
      </c>
      <c r="AX95" s="128">
        <f>'01 - Příprava území'!J35</f>
        <v>0</v>
      </c>
      <c r="AY95" s="128">
        <f>'01 - Příprava území'!J36</f>
        <v>0</v>
      </c>
      <c r="AZ95" s="128">
        <f>'01 - Příprava území'!F33</f>
        <v>0</v>
      </c>
      <c r="BA95" s="128">
        <f>'01 - Příprava území'!F34</f>
        <v>0</v>
      </c>
      <c r="BB95" s="128">
        <f>'01 - Příprava území'!F35</f>
        <v>0</v>
      </c>
      <c r="BC95" s="128">
        <f>'01 - Příprava území'!F36</f>
        <v>0</v>
      </c>
      <c r="BD95" s="130">
        <f>'01 - Příprava území'!F37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Demolice'!J30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'02 - Demolice'!P120</f>
        <v>0</v>
      </c>
      <c r="AV96" s="128">
        <f>'02 - Demolice'!J33</f>
        <v>0</v>
      </c>
      <c r="AW96" s="128">
        <f>'02 - Demolice'!J34</f>
        <v>0</v>
      </c>
      <c r="AX96" s="128">
        <f>'02 - Demolice'!J35</f>
        <v>0</v>
      </c>
      <c r="AY96" s="128">
        <f>'02 - Demolice'!J36</f>
        <v>0</v>
      </c>
      <c r="AZ96" s="128">
        <f>'02 - Demolice'!F33</f>
        <v>0</v>
      </c>
      <c r="BA96" s="128">
        <f>'02 - Demolice'!F34</f>
        <v>0</v>
      </c>
      <c r="BB96" s="128">
        <f>'02 - Demolice'!F35</f>
        <v>0</v>
      </c>
      <c r="BC96" s="128">
        <f>'02 - Demolice'!F36</f>
        <v>0</v>
      </c>
      <c r="BD96" s="130">
        <f>'02 - Demolice'!F37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91" s="7" customFormat="1" ht="16.5" customHeight="1">
      <c r="A97" s="119" t="s">
        <v>84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Oprava sousedního ob...'!J30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'03 - Oprava sousedního ob...'!P120</f>
        <v>0</v>
      </c>
      <c r="AV97" s="128">
        <f>'03 - Oprava sousedního ob...'!J33</f>
        <v>0</v>
      </c>
      <c r="AW97" s="128">
        <f>'03 - Oprava sousedního ob...'!J34</f>
        <v>0</v>
      </c>
      <c r="AX97" s="128">
        <f>'03 - Oprava sousedního ob...'!J35</f>
        <v>0</v>
      </c>
      <c r="AY97" s="128">
        <f>'03 - Oprava sousedního ob...'!J36</f>
        <v>0</v>
      </c>
      <c r="AZ97" s="128">
        <f>'03 - Oprava sousedního ob...'!F33</f>
        <v>0</v>
      </c>
      <c r="BA97" s="128">
        <f>'03 - Oprava sousedního ob...'!F34</f>
        <v>0</v>
      </c>
      <c r="BB97" s="128">
        <f>'03 - Oprava sousedního ob...'!F35</f>
        <v>0</v>
      </c>
      <c r="BC97" s="128">
        <f>'03 - Oprava sousedního ob...'!F36</f>
        <v>0</v>
      </c>
      <c r="BD97" s="130">
        <f>'03 - Oprava sousedního ob...'!F37</f>
        <v>0</v>
      </c>
      <c r="BE97" s="7"/>
      <c r="BT97" s="131" t="s">
        <v>88</v>
      </c>
      <c r="BV97" s="131" t="s">
        <v>82</v>
      </c>
      <c r="BW97" s="131" t="s">
        <v>96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84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Zásypy, dokončovací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27">
        <v>0</v>
      </c>
      <c r="AT98" s="128">
        <f>ROUND(SUM(AV98:AW98),2)</f>
        <v>0</v>
      </c>
      <c r="AU98" s="129">
        <f>'04 - Zásypy, dokončovací ...'!P118</f>
        <v>0</v>
      </c>
      <c r="AV98" s="128">
        <f>'04 - Zásypy, dokončovací ...'!J33</f>
        <v>0</v>
      </c>
      <c r="AW98" s="128">
        <f>'04 - Zásypy, dokončovací ...'!J34</f>
        <v>0</v>
      </c>
      <c r="AX98" s="128">
        <f>'04 - Zásypy, dokončovací ...'!J35</f>
        <v>0</v>
      </c>
      <c r="AY98" s="128">
        <f>'04 - Zásypy, dokončovací ...'!J36</f>
        <v>0</v>
      </c>
      <c r="AZ98" s="128">
        <f>'04 - Zásypy, dokončovací ...'!F33</f>
        <v>0</v>
      </c>
      <c r="BA98" s="128">
        <f>'04 - Zásypy, dokončovací ...'!F34</f>
        <v>0</v>
      </c>
      <c r="BB98" s="128">
        <f>'04 - Zásypy, dokončovací ...'!F35</f>
        <v>0</v>
      </c>
      <c r="BC98" s="128">
        <f>'04 - Zásypy, dokončovací ...'!F36</f>
        <v>0</v>
      </c>
      <c r="BD98" s="130">
        <f>'04 - Zásypy, dokončovací ...'!F37</f>
        <v>0</v>
      </c>
      <c r="BE98" s="7"/>
      <c r="BT98" s="131" t="s">
        <v>88</v>
      </c>
      <c r="BV98" s="131" t="s">
        <v>82</v>
      </c>
      <c r="BW98" s="131" t="s">
        <v>99</v>
      </c>
      <c r="BX98" s="131" t="s">
        <v>5</v>
      </c>
      <c r="CL98" s="131" t="s">
        <v>1</v>
      </c>
      <c r="CM98" s="131" t="s">
        <v>90</v>
      </c>
    </row>
    <row r="99" spans="1:91" s="7" customFormat="1" ht="16.5" customHeight="1">
      <c r="A99" s="119" t="s">
        <v>84</v>
      </c>
      <c r="B99" s="120"/>
      <c r="C99" s="121"/>
      <c r="D99" s="122" t="s">
        <v>100</v>
      </c>
      <c r="E99" s="122"/>
      <c r="F99" s="122"/>
      <c r="G99" s="122"/>
      <c r="H99" s="122"/>
      <c r="I99" s="123"/>
      <c r="J99" s="122" t="s">
        <v>101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'VRN - Vedlejší rozpočtové...'!J30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87</v>
      </c>
      <c r="AR99" s="126"/>
      <c r="AS99" s="132">
        <v>0</v>
      </c>
      <c r="AT99" s="133">
        <f>ROUND(SUM(AV99:AW99),2)</f>
        <v>0</v>
      </c>
      <c r="AU99" s="134">
        <f>'VRN - Vedlejší rozpočtové...'!P122</f>
        <v>0</v>
      </c>
      <c r="AV99" s="133">
        <f>'VRN - Vedlejší rozpočtové...'!J33</f>
        <v>0</v>
      </c>
      <c r="AW99" s="133">
        <f>'VRN - Vedlejší rozpočtové...'!J34</f>
        <v>0</v>
      </c>
      <c r="AX99" s="133">
        <f>'VRN - Vedlejší rozpočtové...'!J35</f>
        <v>0</v>
      </c>
      <c r="AY99" s="133">
        <f>'VRN - Vedlejší rozpočtové...'!J36</f>
        <v>0</v>
      </c>
      <c r="AZ99" s="133">
        <f>'VRN - Vedlejší rozpočtové...'!F33</f>
        <v>0</v>
      </c>
      <c r="BA99" s="133">
        <f>'VRN - Vedlejší rozpočtové...'!F34</f>
        <v>0</v>
      </c>
      <c r="BB99" s="133">
        <f>'VRN - Vedlejší rozpočtové...'!F35</f>
        <v>0</v>
      </c>
      <c r="BC99" s="133">
        <f>'VRN - Vedlejší rozpočtové...'!F36</f>
        <v>0</v>
      </c>
      <c r="BD99" s="135">
        <f>'VRN - Vedlejší rozpočtové...'!F37</f>
        <v>0</v>
      </c>
      <c r="BE99" s="7"/>
      <c r="BT99" s="131" t="s">
        <v>88</v>
      </c>
      <c r="BV99" s="131" t="s">
        <v>82</v>
      </c>
      <c r="BW99" s="131" t="s">
        <v>102</v>
      </c>
      <c r="BX99" s="131" t="s">
        <v>5</v>
      </c>
      <c r="CL99" s="131" t="s">
        <v>1</v>
      </c>
      <c r="CM99" s="131" t="s">
        <v>90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Příprava území'!C2" display="/"/>
    <hyperlink ref="A96" location="'02 - Demolice'!C2" display="/"/>
    <hyperlink ref="A97" location="'03 - Oprava sousedního ob...'!C2" display="/"/>
    <hyperlink ref="A98" location="'04 - Zásypy, dokončovací ...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Demolice objektu Sokolov - Svatopluka Čecha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ROUND((SUM(BE121:BE178)),2)</f>
        <v>0</v>
      </c>
      <c r="G33" s="38"/>
      <c r="H33" s="38"/>
      <c r="I33" s="162">
        <v>0.21</v>
      </c>
      <c r="J33" s="161">
        <f>ROUND(((SUM(BE121:BE178))*I33),2)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ROUND((SUM(BF121:BF178)),2)</f>
        <v>0</v>
      </c>
      <c r="G34" s="38"/>
      <c r="H34" s="38"/>
      <c r="I34" s="162">
        <v>0.15</v>
      </c>
      <c r="J34" s="161">
        <f>ROUND(((SUM(BF121:BF178))*I34),2)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ROUND((SUM(BG121:BG178)),2)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ROUND((SUM(BH121:BH178)),2)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ROUND((SUM(BI121:BI178)),2)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Demolice objektu Sokolov - Svatopluka Čecha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Příprava území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93"/>
      <c r="C97" s="194"/>
      <c r="D97" s="195" t="s">
        <v>111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112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113</v>
      </c>
      <c r="E99" s="203"/>
      <c r="F99" s="203"/>
      <c r="G99" s="203"/>
      <c r="H99" s="203"/>
      <c r="I99" s="204"/>
      <c r="J99" s="205">
        <f>J152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114</v>
      </c>
      <c r="E100" s="203"/>
      <c r="F100" s="203"/>
      <c r="G100" s="203"/>
      <c r="H100" s="203"/>
      <c r="I100" s="204"/>
      <c r="J100" s="205">
        <f>J173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115</v>
      </c>
      <c r="E101" s="203"/>
      <c r="F101" s="203"/>
      <c r="G101" s="203"/>
      <c r="H101" s="203"/>
      <c r="I101" s="204"/>
      <c r="J101" s="205">
        <f>J177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Demolice objektu Sokolov - Svatopluka Čecha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104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01 - Příprava území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Sokolov</v>
      </c>
      <c r="G115" s="40"/>
      <c r="H115" s="40"/>
      <c r="I115" s="147" t="s">
        <v>22</v>
      </c>
      <c r="J115" s="79" t="str">
        <f>IF(J12="","",J12)</f>
        <v>12. 12. 2019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Město Sokolov</v>
      </c>
      <c r="G117" s="40"/>
      <c r="H117" s="40"/>
      <c r="I117" s="147" t="s">
        <v>32</v>
      </c>
      <c r="J117" s="36" t="str">
        <f>E21</f>
        <v>AWT Rekultivace a.s.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147" t="s">
        <v>37</v>
      </c>
      <c r="J118" s="36" t="str">
        <f>E24</f>
        <v>Ing. Kropáčová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117</v>
      </c>
      <c r="D120" s="210" t="s">
        <v>65</v>
      </c>
      <c r="E120" s="210" t="s">
        <v>61</v>
      </c>
      <c r="F120" s="210" t="s">
        <v>62</v>
      </c>
      <c r="G120" s="210" t="s">
        <v>118</v>
      </c>
      <c r="H120" s="210" t="s">
        <v>119</v>
      </c>
      <c r="I120" s="211" t="s">
        <v>120</v>
      </c>
      <c r="J120" s="210" t="s">
        <v>108</v>
      </c>
      <c r="K120" s="212" t="s">
        <v>121</v>
      </c>
      <c r="L120" s="213"/>
      <c r="M120" s="100" t="s">
        <v>1</v>
      </c>
      <c r="N120" s="101" t="s">
        <v>44</v>
      </c>
      <c r="O120" s="101" t="s">
        <v>122</v>
      </c>
      <c r="P120" s="101" t="s">
        <v>123</v>
      </c>
      <c r="Q120" s="101" t="s">
        <v>124</v>
      </c>
      <c r="R120" s="101" t="s">
        <v>125</v>
      </c>
      <c r="S120" s="101" t="s">
        <v>126</v>
      </c>
      <c r="T120" s="102" t="s">
        <v>127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128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0.00064</v>
      </c>
      <c r="S121" s="104"/>
      <c r="T121" s="217">
        <f>T122</f>
        <v>46.5779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79</v>
      </c>
      <c r="AU121" s="17" t="s">
        <v>110</v>
      </c>
      <c r="BK121" s="218">
        <f>BK122</f>
        <v>0</v>
      </c>
    </row>
    <row r="122" spans="1:63" s="12" customFormat="1" ht="25.9" customHeight="1">
      <c r="A122" s="12"/>
      <c r="B122" s="219"/>
      <c r="C122" s="220"/>
      <c r="D122" s="221" t="s">
        <v>79</v>
      </c>
      <c r="E122" s="222" t="s">
        <v>129</v>
      </c>
      <c r="F122" s="222" t="s">
        <v>129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P123+P152+P173+P177</f>
        <v>0</v>
      </c>
      <c r="Q122" s="227"/>
      <c r="R122" s="228">
        <f>R123+R152+R173+R177</f>
        <v>0.00064</v>
      </c>
      <c r="S122" s="227"/>
      <c r="T122" s="229">
        <f>T123+T152+T173+T177</f>
        <v>46.5779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88</v>
      </c>
      <c r="AT122" s="231" t="s">
        <v>79</v>
      </c>
      <c r="AU122" s="231" t="s">
        <v>80</v>
      </c>
      <c r="AY122" s="230" t="s">
        <v>130</v>
      </c>
      <c r="BK122" s="232">
        <f>BK123+BK152+BK173+BK177</f>
        <v>0</v>
      </c>
    </row>
    <row r="123" spans="1:63" s="12" customFormat="1" ht="22.8" customHeight="1">
      <c r="A123" s="12"/>
      <c r="B123" s="219"/>
      <c r="C123" s="220"/>
      <c r="D123" s="221" t="s">
        <v>79</v>
      </c>
      <c r="E123" s="233" t="s">
        <v>85</v>
      </c>
      <c r="F123" s="233" t="s">
        <v>131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SUM(P124:P151)</f>
        <v>0</v>
      </c>
      <c r="Q123" s="227"/>
      <c r="R123" s="228">
        <f>SUM(R124:R151)</f>
        <v>0</v>
      </c>
      <c r="S123" s="227"/>
      <c r="T123" s="229">
        <f>SUM(T124:T151)</f>
        <v>33.3779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88</v>
      </c>
      <c r="AT123" s="231" t="s">
        <v>79</v>
      </c>
      <c r="AU123" s="231" t="s">
        <v>88</v>
      </c>
      <c r="AY123" s="230" t="s">
        <v>130</v>
      </c>
      <c r="BK123" s="232">
        <f>SUM(BK124:BK151)</f>
        <v>0</v>
      </c>
    </row>
    <row r="124" spans="1:65" s="2" customFormat="1" ht="16.5" customHeight="1">
      <c r="A124" s="38"/>
      <c r="B124" s="39"/>
      <c r="C124" s="235" t="s">
        <v>132</v>
      </c>
      <c r="D124" s="235" t="s">
        <v>133</v>
      </c>
      <c r="E124" s="236" t="s">
        <v>134</v>
      </c>
      <c r="F124" s="237" t="s">
        <v>135</v>
      </c>
      <c r="G124" s="238" t="s">
        <v>136</v>
      </c>
      <c r="H124" s="239">
        <v>1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45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0.0009</v>
      </c>
      <c r="T124" s="245">
        <f>S124*H124</f>
        <v>0.0009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132</v>
      </c>
      <c r="AT124" s="246" t="s">
        <v>133</v>
      </c>
      <c r="AU124" s="246" t="s">
        <v>90</v>
      </c>
      <c r="AY124" s="17" t="s">
        <v>130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88</v>
      </c>
      <c r="BK124" s="247">
        <f>ROUND(I124*H124,2)</f>
        <v>0</v>
      </c>
      <c r="BL124" s="17" t="s">
        <v>132</v>
      </c>
      <c r="BM124" s="246" t="s">
        <v>137</v>
      </c>
    </row>
    <row r="125" spans="1:51" s="13" customFormat="1" ht="12">
      <c r="A125" s="13"/>
      <c r="B125" s="248"/>
      <c r="C125" s="249"/>
      <c r="D125" s="250" t="s">
        <v>138</v>
      </c>
      <c r="E125" s="251" t="s">
        <v>1</v>
      </c>
      <c r="F125" s="252" t="s">
        <v>139</v>
      </c>
      <c r="G125" s="249"/>
      <c r="H125" s="251" t="s">
        <v>1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8" t="s">
        <v>138</v>
      </c>
      <c r="AU125" s="258" t="s">
        <v>90</v>
      </c>
      <c r="AV125" s="13" t="s">
        <v>88</v>
      </c>
      <c r="AW125" s="13" t="s">
        <v>36</v>
      </c>
      <c r="AX125" s="13" t="s">
        <v>80</v>
      </c>
      <c r="AY125" s="258" t="s">
        <v>130</v>
      </c>
    </row>
    <row r="126" spans="1:51" s="13" customFormat="1" ht="12">
      <c r="A126" s="13"/>
      <c r="B126" s="248"/>
      <c r="C126" s="249"/>
      <c r="D126" s="250" t="s">
        <v>138</v>
      </c>
      <c r="E126" s="251" t="s">
        <v>1</v>
      </c>
      <c r="F126" s="252" t="s">
        <v>140</v>
      </c>
      <c r="G126" s="249"/>
      <c r="H126" s="251" t="s">
        <v>1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8" t="s">
        <v>138</v>
      </c>
      <c r="AU126" s="258" t="s">
        <v>90</v>
      </c>
      <c r="AV126" s="13" t="s">
        <v>88</v>
      </c>
      <c r="AW126" s="13" t="s">
        <v>36</v>
      </c>
      <c r="AX126" s="13" t="s">
        <v>80</v>
      </c>
      <c r="AY126" s="258" t="s">
        <v>130</v>
      </c>
    </row>
    <row r="127" spans="1:51" s="14" customFormat="1" ht="12">
      <c r="A127" s="14"/>
      <c r="B127" s="259"/>
      <c r="C127" s="260"/>
      <c r="D127" s="250" t="s">
        <v>138</v>
      </c>
      <c r="E127" s="261" t="s">
        <v>1</v>
      </c>
      <c r="F127" s="262" t="s">
        <v>88</v>
      </c>
      <c r="G127" s="260"/>
      <c r="H127" s="263">
        <v>1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9" t="s">
        <v>138</v>
      </c>
      <c r="AU127" s="269" t="s">
        <v>90</v>
      </c>
      <c r="AV127" s="14" t="s">
        <v>90</v>
      </c>
      <c r="AW127" s="14" t="s">
        <v>36</v>
      </c>
      <c r="AX127" s="14" t="s">
        <v>88</v>
      </c>
      <c r="AY127" s="269" t="s">
        <v>130</v>
      </c>
    </row>
    <row r="128" spans="1:65" s="2" customFormat="1" ht="16.5" customHeight="1">
      <c r="A128" s="38"/>
      <c r="B128" s="39"/>
      <c r="C128" s="235" t="s">
        <v>90</v>
      </c>
      <c r="D128" s="235" t="s">
        <v>133</v>
      </c>
      <c r="E128" s="236" t="s">
        <v>141</v>
      </c>
      <c r="F128" s="237" t="s">
        <v>142</v>
      </c>
      <c r="G128" s="238" t="s">
        <v>136</v>
      </c>
      <c r="H128" s="239">
        <v>2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45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0.023</v>
      </c>
      <c r="T128" s="245">
        <f>S128*H128</f>
        <v>0.046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132</v>
      </c>
      <c r="AT128" s="246" t="s">
        <v>133</v>
      </c>
      <c r="AU128" s="246" t="s">
        <v>90</v>
      </c>
      <c r="AY128" s="17" t="s">
        <v>130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88</v>
      </c>
      <c r="BK128" s="247">
        <f>ROUND(I128*H128,2)</f>
        <v>0</v>
      </c>
      <c r="BL128" s="17" t="s">
        <v>132</v>
      </c>
      <c r="BM128" s="246" t="s">
        <v>143</v>
      </c>
    </row>
    <row r="129" spans="1:51" s="13" customFormat="1" ht="12">
      <c r="A129" s="13"/>
      <c r="B129" s="248"/>
      <c r="C129" s="249"/>
      <c r="D129" s="250" t="s">
        <v>138</v>
      </c>
      <c r="E129" s="251" t="s">
        <v>1</v>
      </c>
      <c r="F129" s="252" t="s">
        <v>144</v>
      </c>
      <c r="G129" s="249"/>
      <c r="H129" s="251" t="s">
        <v>1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8" t="s">
        <v>138</v>
      </c>
      <c r="AU129" s="258" t="s">
        <v>90</v>
      </c>
      <c r="AV129" s="13" t="s">
        <v>88</v>
      </c>
      <c r="AW129" s="13" t="s">
        <v>36</v>
      </c>
      <c r="AX129" s="13" t="s">
        <v>80</v>
      </c>
      <c r="AY129" s="258" t="s">
        <v>130</v>
      </c>
    </row>
    <row r="130" spans="1:51" s="13" customFormat="1" ht="12">
      <c r="A130" s="13"/>
      <c r="B130" s="248"/>
      <c r="C130" s="249"/>
      <c r="D130" s="250" t="s">
        <v>138</v>
      </c>
      <c r="E130" s="251" t="s">
        <v>1</v>
      </c>
      <c r="F130" s="252" t="s">
        <v>145</v>
      </c>
      <c r="G130" s="249"/>
      <c r="H130" s="251" t="s">
        <v>1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8" t="s">
        <v>138</v>
      </c>
      <c r="AU130" s="258" t="s">
        <v>90</v>
      </c>
      <c r="AV130" s="13" t="s">
        <v>88</v>
      </c>
      <c r="AW130" s="13" t="s">
        <v>36</v>
      </c>
      <c r="AX130" s="13" t="s">
        <v>80</v>
      </c>
      <c r="AY130" s="258" t="s">
        <v>130</v>
      </c>
    </row>
    <row r="131" spans="1:51" s="13" customFormat="1" ht="12">
      <c r="A131" s="13"/>
      <c r="B131" s="248"/>
      <c r="C131" s="249"/>
      <c r="D131" s="250" t="s">
        <v>138</v>
      </c>
      <c r="E131" s="251" t="s">
        <v>1</v>
      </c>
      <c r="F131" s="252" t="s">
        <v>146</v>
      </c>
      <c r="G131" s="249"/>
      <c r="H131" s="251" t="s">
        <v>1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8" t="s">
        <v>138</v>
      </c>
      <c r="AU131" s="258" t="s">
        <v>90</v>
      </c>
      <c r="AV131" s="13" t="s">
        <v>88</v>
      </c>
      <c r="AW131" s="13" t="s">
        <v>36</v>
      </c>
      <c r="AX131" s="13" t="s">
        <v>80</v>
      </c>
      <c r="AY131" s="258" t="s">
        <v>130</v>
      </c>
    </row>
    <row r="132" spans="1:51" s="14" customFormat="1" ht="12">
      <c r="A132" s="14"/>
      <c r="B132" s="259"/>
      <c r="C132" s="260"/>
      <c r="D132" s="250" t="s">
        <v>138</v>
      </c>
      <c r="E132" s="261" t="s">
        <v>1</v>
      </c>
      <c r="F132" s="262" t="s">
        <v>90</v>
      </c>
      <c r="G132" s="260"/>
      <c r="H132" s="263">
        <v>2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9" t="s">
        <v>138</v>
      </c>
      <c r="AU132" s="269" t="s">
        <v>90</v>
      </c>
      <c r="AV132" s="14" t="s">
        <v>90</v>
      </c>
      <c r="AW132" s="14" t="s">
        <v>36</v>
      </c>
      <c r="AX132" s="14" t="s">
        <v>88</v>
      </c>
      <c r="AY132" s="269" t="s">
        <v>130</v>
      </c>
    </row>
    <row r="133" spans="1:65" s="2" customFormat="1" ht="16.5" customHeight="1">
      <c r="A133" s="38"/>
      <c r="B133" s="39"/>
      <c r="C133" s="235" t="s">
        <v>147</v>
      </c>
      <c r="D133" s="235" t="s">
        <v>133</v>
      </c>
      <c r="E133" s="236" t="s">
        <v>148</v>
      </c>
      <c r="F133" s="237" t="s">
        <v>149</v>
      </c>
      <c r="G133" s="238" t="s">
        <v>136</v>
      </c>
      <c r="H133" s="239">
        <v>2</v>
      </c>
      <c r="I133" s="240"/>
      <c r="J133" s="241">
        <f>ROUND(I133*H133,2)</f>
        <v>0</v>
      </c>
      <c r="K133" s="237" t="s">
        <v>1</v>
      </c>
      <c r="L133" s="44"/>
      <c r="M133" s="242" t="s">
        <v>1</v>
      </c>
      <c r="N133" s="243" t="s">
        <v>45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0.044</v>
      </c>
      <c r="T133" s="245">
        <f>S133*H133</f>
        <v>0.088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150</v>
      </c>
      <c r="AT133" s="246" t="s">
        <v>133</v>
      </c>
      <c r="AU133" s="246" t="s">
        <v>90</v>
      </c>
      <c r="AY133" s="17" t="s">
        <v>130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88</v>
      </c>
      <c r="BK133" s="247">
        <f>ROUND(I133*H133,2)</f>
        <v>0</v>
      </c>
      <c r="BL133" s="17" t="s">
        <v>150</v>
      </c>
      <c r="BM133" s="246" t="s">
        <v>151</v>
      </c>
    </row>
    <row r="134" spans="1:51" s="13" customFormat="1" ht="12">
      <c r="A134" s="13"/>
      <c r="B134" s="248"/>
      <c r="C134" s="249"/>
      <c r="D134" s="250" t="s">
        <v>138</v>
      </c>
      <c r="E134" s="251" t="s">
        <v>1</v>
      </c>
      <c r="F134" s="252" t="s">
        <v>152</v>
      </c>
      <c r="G134" s="249"/>
      <c r="H134" s="251" t="s">
        <v>1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138</v>
      </c>
      <c r="AU134" s="258" t="s">
        <v>90</v>
      </c>
      <c r="AV134" s="13" t="s">
        <v>88</v>
      </c>
      <c r="AW134" s="13" t="s">
        <v>36</v>
      </c>
      <c r="AX134" s="13" t="s">
        <v>80</v>
      </c>
      <c r="AY134" s="258" t="s">
        <v>130</v>
      </c>
    </row>
    <row r="135" spans="1:51" s="13" customFormat="1" ht="12">
      <c r="A135" s="13"/>
      <c r="B135" s="248"/>
      <c r="C135" s="249"/>
      <c r="D135" s="250" t="s">
        <v>138</v>
      </c>
      <c r="E135" s="251" t="s">
        <v>1</v>
      </c>
      <c r="F135" s="252" t="s">
        <v>153</v>
      </c>
      <c r="G135" s="249"/>
      <c r="H135" s="251" t="s">
        <v>1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8" t="s">
        <v>138</v>
      </c>
      <c r="AU135" s="258" t="s">
        <v>90</v>
      </c>
      <c r="AV135" s="13" t="s">
        <v>88</v>
      </c>
      <c r="AW135" s="13" t="s">
        <v>36</v>
      </c>
      <c r="AX135" s="13" t="s">
        <v>80</v>
      </c>
      <c r="AY135" s="258" t="s">
        <v>130</v>
      </c>
    </row>
    <row r="136" spans="1:51" s="14" customFormat="1" ht="12">
      <c r="A136" s="14"/>
      <c r="B136" s="259"/>
      <c r="C136" s="260"/>
      <c r="D136" s="250" t="s">
        <v>138</v>
      </c>
      <c r="E136" s="261" t="s">
        <v>1</v>
      </c>
      <c r="F136" s="262" t="s">
        <v>90</v>
      </c>
      <c r="G136" s="260"/>
      <c r="H136" s="263">
        <v>2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9" t="s">
        <v>138</v>
      </c>
      <c r="AU136" s="269" t="s">
        <v>90</v>
      </c>
      <c r="AV136" s="14" t="s">
        <v>90</v>
      </c>
      <c r="AW136" s="14" t="s">
        <v>36</v>
      </c>
      <c r="AX136" s="14" t="s">
        <v>88</v>
      </c>
      <c r="AY136" s="269" t="s">
        <v>130</v>
      </c>
    </row>
    <row r="137" spans="1:65" s="2" customFormat="1" ht="16.5" customHeight="1">
      <c r="A137" s="38"/>
      <c r="B137" s="39"/>
      <c r="C137" s="235" t="s">
        <v>150</v>
      </c>
      <c r="D137" s="235" t="s">
        <v>133</v>
      </c>
      <c r="E137" s="236" t="s">
        <v>154</v>
      </c>
      <c r="F137" s="237" t="s">
        <v>155</v>
      </c>
      <c r="G137" s="238" t="s">
        <v>136</v>
      </c>
      <c r="H137" s="239">
        <v>8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45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0.097</v>
      </c>
      <c r="T137" s="245">
        <f>S137*H137</f>
        <v>0.776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150</v>
      </c>
      <c r="AT137" s="246" t="s">
        <v>133</v>
      </c>
      <c r="AU137" s="246" t="s">
        <v>90</v>
      </c>
      <c r="AY137" s="17" t="s">
        <v>130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88</v>
      </c>
      <c r="BK137" s="247">
        <f>ROUND(I137*H137,2)</f>
        <v>0</v>
      </c>
      <c r="BL137" s="17" t="s">
        <v>150</v>
      </c>
      <c r="BM137" s="246" t="s">
        <v>156</v>
      </c>
    </row>
    <row r="138" spans="1:51" s="13" customFormat="1" ht="12">
      <c r="A138" s="13"/>
      <c r="B138" s="248"/>
      <c r="C138" s="249"/>
      <c r="D138" s="250" t="s">
        <v>138</v>
      </c>
      <c r="E138" s="251" t="s">
        <v>1</v>
      </c>
      <c r="F138" s="252" t="s">
        <v>157</v>
      </c>
      <c r="G138" s="249"/>
      <c r="H138" s="251" t="s">
        <v>1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8" t="s">
        <v>138</v>
      </c>
      <c r="AU138" s="258" t="s">
        <v>90</v>
      </c>
      <c r="AV138" s="13" t="s">
        <v>88</v>
      </c>
      <c r="AW138" s="13" t="s">
        <v>36</v>
      </c>
      <c r="AX138" s="13" t="s">
        <v>80</v>
      </c>
      <c r="AY138" s="258" t="s">
        <v>130</v>
      </c>
    </row>
    <row r="139" spans="1:51" s="13" customFormat="1" ht="12">
      <c r="A139" s="13"/>
      <c r="B139" s="248"/>
      <c r="C139" s="249"/>
      <c r="D139" s="250" t="s">
        <v>138</v>
      </c>
      <c r="E139" s="251" t="s">
        <v>1</v>
      </c>
      <c r="F139" s="252" t="s">
        <v>158</v>
      </c>
      <c r="G139" s="249"/>
      <c r="H139" s="251" t="s">
        <v>1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138</v>
      </c>
      <c r="AU139" s="258" t="s">
        <v>90</v>
      </c>
      <c r="AV139" s="13" t="s">
        <v>88</v>
      </c>
      <c r="AW139" s="13" t="s">
        <v>36</v>
      </c>
      <c r="AX139" s="13" t="s">
        <v>80</v>
      </c>
      <c r="AY139" s="258" t="s">
        <v>130</v>
      </c>
    </row>
    <row r="140" spans="1:51" s="13" customFormat="1" ht="12">
      <c r="A140" s="13"/>
      <c r="B140" s="248"/>
      <c r="C140" s="249"/>
      <c r="D140" s="250" t="s">
        <v>138</v>
      </c>
      <c r="E140" s="251" t="s">
        <v>1</v>
      </c>
      <c r="F140" s="252" t="s">
        <v>159</v>
      </c>
      <c r="G140" s="249"/>
      <c r="H140" s="251" t="s">
        <v>1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138</v>
      </c>
      <c r="AU140" s="258" t="s">
        <v>90</v>
      </c>
      <c r="AV140" s="13" t="s">
        <v>88</v>
      </c>
      <c r="AW140" s="13" t="s">
        <v>36</v>
      </c>
      <c r="AX140" s="13" t="s">
        <v>80</v>
      </c>
      <c r="AY140" s="258" t="s">
        <v>130</v>
      </c>
    </row>
    <row r="141" spans="1:51" s="14" customFormat="1" ht="12">
      <c r="A141" s="14"/>
      <c r="B141" s="259"/>
      <c r="C141" s="260"/>
      <c r="D141" s="250" t="s">
        <v>138</v>
      </c>
      <c r="E141" s="261" t="s">
        <v>1</v>
      </c>
      <c r="F141" s="262" t="s">
        <v>160</v>
      </c>
      <c r="G141" s="260"/>
      <c r="H141" s="263">
        <v>8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138</v>
      </c>
      <c r="AU141" s="269" t="s">
        <v>90</v>
      </c>
      <c r="AV141" s="14" t="s">
        <v>90</v>
      </c>
      <c r="AW141" s="14" t="s">
        <v>36</v>
      </c>
      <c r="AX141" s="14" t="s">
        <v>88</v>
      </c>
      <c r="AY141" s="269" t="s">
        <v>130</v>
      </c>
    </row>
    <row r="142" spans="1:65" s="2" customFormat="1" ht="16.5" customHeight="1">
      <c r="A142" s="38"/>
      <c r="B142" s="39"/>
      <c r="C142" s="235" t="s">
        <v>161</v>
      </c>
      <c r="D142" s="235" t="s">
        <v>133</v>
      </c>
      <c r="E142" s="236" t="s">
        <v>162</v>
      </c>
      <c r="F142" s="237" t="s">
        <v>163</v>
      </c>
      <c r="G142" s="238" t="s">
        <v>136</v>
      </c>
      <c r="H142" s="239">
        <v>8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45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0.177</v>
      </c>
      <c r="T142" s="245">
        <f>S142*H142</f>
        <v>1.416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150</v>
      </c>
      <c r="AT142" s="246" t="s">
        <v>133</v>
      </c>
      <c r="AU142" s="246" t="s">
        <v>90</v>
      </c>
      <c r="AY142" s="17" t="s">
        <v>130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88</v>
      </c>
      <c r="BK142" s="247">
        <f>ROUND(I142*H142,2)</f>
        <v>0</v>
      </c>
      <c r="BL142" s="17" t="s">
        <v>150</v>
      </c>
      <c r="BM142" s="246" t="s">
        <v>164</v>
      </c>
    </row>
    <row r="143" spans="1:51" s="13" customFormat="1" ht="12">
      <c r="A143" s="13"/>
      <c r="B143" s="248"/>
      <c r="C143" s="249"/>
      <c r="D143" s="250" t="s">
        <v>138</v>
      </c>
      <c r="E143" s="251" t="s">
        <v>1</v>
      </c>
      <c r="F143" s="252" t="s">
        <v>165</v>
      </c>
      <c r="G143" s="249"/>
      <c r="H143" s="251" t="s">
        <v>1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138</v>
      </c>
      <c r="AU143" s="258" t="s">
        <v>90</v>
      </c>
      <c r="AV143" s="13" t="s">
        <v>88</v>
      </c>
      <c r="AW143" s="13" t="s">
        <v>36</v>
      </c>
      <c r="AX143" s="13" t="s">
        <v>80</v>
      </c>
      <c r="AY143" s="258" t="s">
        <v>130</v>
      </c>
    </row>
    <row r="144" spans="1:51" s="13" customFormat="1" ht="12">
      <c r="A144" s="13"/>
      <c r="B144" s="248"/>
      <c r="C144" s="249"/>
      <c r="D144" s="250" t="s">
        <v>138</v>
      </c>
      <c r="E144" s="251" t="s">
        <v>1</v>
      </c>
      <c r="F144" s="252" t="s">
        <v>158</v>
      </c>
      <c r="G144" s="249"/>
      <c r="H144" s="251" t="s">
        <v>1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138</v>
      </c>
      <c r="AU144" s="258" t="s">
        <v>90</v>
      </c>
      <c r="AV144" s="13" t="s">
        <v>88</v>
      </c>
      <c r="AW144" s="13" t="s">
        <v>36</v>
      </c>
      <c r="AX144" s="13" t="s">
        <v>80</v>
      </c>
      <c r="AY144" s="258" t="s">
        <v>130</v>
      </c>
    </row>
    <row r="145" spans="1:51" s="13" customFormat="1" ht="12">
      <c r="A145" s="13"/>
      <c r="B145" s="248"/>
      <c r="C145" s="249"/>
      <c r="D145" s="250" t="s">
        <v>138</v>
      </c>
      <c r="E145" s="251" t="s">
        <v>1</v>
      </c>
      <c r="F145" s="252" t="s">
        <v>166</v>
      </c>
      <c r="G145" s="249"/>
      <c r="H145" s="251" t="s">
        <v>1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138</v>
      </c>
      <c r="AU145" s="258" t="s">
        <v>90</v>
      </c>
      <c r="AV145" s="13" t="s">
        <v>88</v>
      </c>
      <c r="AW145" s="13" t="s">
        <v>36</v>
      </c>
      <c r="AX145" s="13" t="s">
        <v>80</v>
      </c>
      <c r="AY145" s="258" t="s">
        <v>130</v>
      </c>
    </row>
    <row r="146" spans="1:51" s="14" customFormat="1" ht="12">
      <c r="A146" s="14"/>
      <c r="B146" s="259"/>
      <c r="C146" s="260"/>
      <c r="D146" s="250" t="s">
        <v>138</v>
      </c>
      <c r="E146" s="261" t="s">
        <v>1</v>
      </c>
      <c r="F146" s="262" t="s">
        <v>160</v>
      </c>
      <c r="G146" s="260"/>
      <c r="H146" s="263">
        <v>8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9" t="s">
        <v>138</v>
      </c>
      <c r="AU146" s="269" t="s">
        <v>90</v>
      </c>
      <c r="AV146" s="14" t="s">
        <v>90</v>
      </c>
      <c r="AW146" s="14" t="s">
        <v>36</v>
      </c>
      <c r="AX146" s="14" t="s">
        <v>88</v>
      </c>
      <c r="AY146" s="269" t="s">
        <v>130</v>
      </c>
    </row>
    <row r="147" spans="1:65" s="2" customFormat="1" ht="21.75" customHeight="1">
      <c r="A147" s="38"/>
      <c r="B147" s="39"/>
      <c r="C147" s="235" t="s">
        <v>7</v>
      </c>
      <c r="D147" s="235" t="s">
        <v>133</v>
      </c>
      <c r="E147" s="236" t="s">
        <v>167</v>
      </c>
      <c r="F147" s="237" t="s">
        <v>168</v>
      </c>
      <c r="G147" s="238" t="s">
        <v>136</v>
      </c>
      <c r="H147" s="239">
        <v>1</v>
      </c>
      <c r="I147" s="240"/>
      <c r="J147" s="241">
        <f>ROUND(I147*H147,2)</f>
        <v>0</v>
      </c>
      <c r="K147" s="237" t="s">
        <v>1</v>
      </c>
      <c r="L147" s="44"/>
      <c r="M147" s="242" t="s">
        <v>1</v>
      </c>
      <c r="N147" s="243" t="s">
        <v>45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0.001</v>
      </c>
      <c r="T147" s="245">
        <f>S147*H147</f>
        <v>0.001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132</v>
      </c>
      <c r="AT147" s="246" t="s">
        <v>133</v>
      </c>
      <c r="AU147" s="246" t="s">
        <v>90</v>
      </c>
      <c r="AY147" s="17" t="s">
        <v>130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88</v>
      </c>
      <c r="BK147" s="247">
        <f>ROUND(I147*H147,2)</f>
        <v>0</v>
      </c>
      <c r="BL147" s="17" t="s">
        <v>132</v>
      </c>
      <c r="BM147" s="246" t="s">
        <v>169</v>
      </c>
    </row>
    <row r="148" spans="1:65" s="2" customFormat="1" ht="21.75" customHeight="1">
      <c r="A148" s="38"/>
      <c r="B148" s="39"/>
      <c r="C148" s="235" t="s">
        <v>170</v>
      </c>
      <c r="D148" s="235" t="s">
        <v>133</v>
      </c>
      <c r="E148" s="236" t="s">
        <v>171</v>
      </c>
      <c r="F148" s="237" t="s">
        <v>172</v>
      </c>
      <c r="G148" s="238" t="s">
        <v>173</v>
      </c>
      <c r="H148" s="239">
        <v>45</v>
      </c>
      <c r="I148" s="240"/>
      <c r="J148" s="241">
        <f>ROUND(I148*H148,2)</f>
        <v>0</v>
      </c>
      <c r="K148" s="237" t="s">
        <v>1</v>
      </c>
      <c r="L148" s="44"/>
      <c r="M148" s="242" t="s">
        <v>1</v>
      </c>
      <c r="N148" s="243" t="s">
        <v>45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0.33</v>
      </c>
      <c r="T148" s="245">
        <f>S148*H148</f>
        <v>14.850000000000001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150</v>
      </c>
      <c r="AT148" s="246" t="s">
        <v>133</v>
      </c>
      <c r="AU148" s="246" t="s">
        <v>90</v>
      </c>
      <c r="AY148" s="17" t="s">
        <v>130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88</v>
      </c>
      <c r="BK148" s="247">
        <f>ROUND(I148*H148,2)</f>
        <v>0</v>
      </c>
      <c r="BL148" s="17" t="s">
        <v>150</v>
      </c>
      <c r="BM148" s="246" t="s">
        <v>174</v>
      </c>
    </row>
    <row r="149" spans="1:65" s="2" customFormat="1" ht="16.5" customHeight="1">
      <c r="A149" s="38"/>
      <c r="B149" s="39"/>
      <c r="C149" s="235" t="s">
        <v>175</v>
      </c>
      <c r="D149" s="235" t="s">
        <v>133</v>
      </c>
      <c r="E149" s="236" t="s">
        <v>176</v>
      </c>
      <c r="F149" s="237" t="s">
        <v>177</v>
      </c>
      <c r="G149" s="238" t="s">
        <v>173</v>
      </c>
      <c r="H149" s="239">
        <v>45</v>
      </c>
      <c r="I149" s="240"/>
      <c r="J149" s="241">
        <f>ROUND(I149*H149,2)</f>
        <v>0</v>
      </c>
      <c r="K149" s="237" t="s">
        <v>1</v>
      </c>
      <c r="L149" s="44"/>
      <c r="M149" s="242" t="s">
        <v>1</v>
      </c>
      <c r="N149" s="243" t="s">
        <v>45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0.36</v>
      </c>
      <c r="T149" s="245">
        <f>S149*H149</f>
        <v>16.2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150</v>
      </c>
      <c r="AT149" s="246" t="s">
        <v>133</v>
      </c>
      <c r="AU149" s="246" t="s">
        <v>90</v>
      </c>
      <c r="AY149" s="17" t="s">
        <v>130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88</v>
      </c>
      <c r="BK149" s="247">
        <f>ROUND(I149*H149,2)</f>
        <v>0</v>
      </c>
      <c r="BL149" s="17" t="s">
        <v>150</v>
      </c>
      <c r="BM149" s="246" t="s">
        <v>178</v>
      </c>
    </row>
    <row r="150" spans="1:51" s="13" customFormat="1" ht="12">
      <c r="A150" s="13"/>
      <c r="B150" s="248"/>
      <c r="C150" s="249"/>
      <c r="D150" s="250" t="s">
        <v>138</v>
      </c>
      <c r="E150" s="251" t="s">
        <v>1</v>
      </c>
      <c r="F150" s="252" t="s">
        <v>179</v>
      </c>
      <c r="G150" s="249"/>
      <c r="H150" s="251" t="s">
        <v>1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138</v>
      </c>
      <c r="AU150" s="258" t="s">
        <v>90</v>
      </c>
      <c r="AV150" s="13" t="s">
        <v>88</v>
      </c>
      <c r="AW150" s="13" t="s">
        <v>36</v>
      </c>
      <c r="AX150" s="13" t="s">
        <v>80</v>
      </c>
      <c r="AY150" s="258" t="s">
        <v>130</v>
      </c>
    </row>
    <row r="151" spans="1:51" s="14" customFormat="1" ht="12">
      <c r="A151" s="14"/>
      <c r="B151" s="259"/>
      <c r="C151" s="260"/>
      <c r="D151" s="250" t="s">
        <v>138</v>
      </c>
      <c r="E151" s="261" t="s">
        <v>1</v>
      </c>
      <c r="F151" s="262" t="s">
        <v>180</v>
      </c>
      <c r="G151" s="260"/>
      <c r="H151" s="263">
        <v>45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9" t="s">
        <v>138</v>
      </c>
      <c r="AU151" s="269" t="s">
        <v>90</v>
      </c>
      <c r="AV151" s="14" t="s">
        <v>90</v>
      </c>
      <c r="AW151" s="14" t="s">
        <v>36</v>
      </c>
      <c r="AX151" s="14" t="s">
        <v>88</v>
      </c>
      <c r="AY151" s="269" t="s">
        <v>130</v>
      </c>
    </row>
    <row r="152" spans="1:63" s="12" customFormat="1" ht="22.8" customHeight="1">
      <c r="A152" s="12"/>
      <c r="B152" s="219"/>
      <c r="C152" s="220"/>
      <c r="D152" s="221" t="s">
        <v>79</v>
      </c>
      <c r="E152" s="233" t="s">
        <v>91</v>
      </c>
      <c r="F152" s="233" t="s">
        <v>181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SUM(P153:P172)</f>
        <v>0</v>
      </c>
      <c r="Q152" s="227"/>
      <c r="R152" s="228">
        <f>SUM(R153:R172)</f>
        <v>0</v>
      </c>
      <c r="S152" s="227"/>
      <c r="T152" s="229">
        <f>SUM(T153:T172)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88</v>
      </c>
      <c r="AT152" s="231" t="s">
        <v>79</v>
      </c>
      <c r="AU152" s="231" t="s">
        <v>88</v>
      </c>
      <c r="AY152" s="230" t="s">
        <v>130</v>
      </c>
      <c r="BK152" s="232">
        <f>SUM(BK153:BK172)</f>
        <v>0</v>
      </c>
    </row>
    <row r="153" spans="1:65" s="2" customFormat="1" ht="33" customHeight="1">
      <c r="A153" s="38"/>
      <c r="B153" s="39"/>
      <c r="C153" s="235" t="s">
        <v>182</v>
      </c>
      <c r="D153" s="235" t="s">
        <v>133</v>
      </c>
      <c r="E153" s="236" t="s">
        <v>183</v>
      </c>
      <c r="F153" s="237" t="s">
        <v>184</v>
      </c>
      <c r="G153" s="238" t="s">
        <v>185</v>
      </c>
      <c r="H153" s="239">
        <v>20</v>
      </c>
      <c r="I153" s="240"/>
      <c r="J153" s="241">
        <f>ROUND(I153*H153,2)</f>
        <v>0</v>
      </c>
      <c r="K153" s="237" t="s">
        <v>186</v>
      </c>
      <c r="L153" s="44"/>
      <c r="M153" s="242" t="s">
        <v>1</v>
      </c>
      <c r="N153" s="243" t="s">
        <v>45</v>
      </c>
      <c r="O153" s="91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150</v>
      </c>
      <c r="AT153" s="246" t="s">
        <v>133</v>
      </c>
      <c r="AU153" s="246" t="s">
        <v>90</v>
      </c>
      <c r="AY153" s="17" t="s">
        <v>130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88</v>
      </c>
      <c r="BK153" s="247">
        <f>ROUND(I153*H153,2)</f>
        <v>0</v>
      </c>
      <c r="BL153" s="17" t="s">
        <v>150</v>
      </c>
      <c r="BM153" s="246" t="s">
        <v>187</v>
      </c>
    </row>
    <row r="154" spans="1:51" s="14" customFormat="1" ht="12">
      <c r="A154" s="14"/>
      <c r="B154" s="259"/>
      <c r="C154" s="260"/>
      <c r="D154" s="250" t="s">
        <v>138</v>
      </c>
      <c r="E154" s="261" t="s">
        <v>1</v>
      </c>
      <c r="F154" s="262" t="s">
        <v>188</v>
      </c>
      <c r="G154" s="260"/>
      <c r="H154" s="263">
        <v>20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9" t="s">
        <v>138</v>
      </c>
      <c r="AU154" s="269" t="s">
        <v>90</v>
      </c>
      <c r="AV154" s="14" t="s">
        <v>90</v>
      </c>
      <c r="AW154" s="14" t="s">
        <v>36</v>
      </c>
      <c r="AX154" s="14" t="s">
        <v>88</v>
      </c>
      <c r="AY154" s="269" t="s">
        <v>130</v>
      </c>
    </row>
    <row r="155" spans="1:65" s="2" customFormat="1" ht="44.25" customHeight="1">
      <c r="A155" s="38"/>
      <c r="B155" s="39"/>
      <c r="C155" s="235" t="s">
        <v>189</v>
      </c>
      <c r="D155" s="235" t="s">
        <v>133</v>
      </c>
      <c r="E155" s="236" t="s">
        <v>190</v>
      </c>
      <c r="F155" s="237" t="s">
        <v>191</v>
      </c>
      <c r="G155" s="238" t="s">
        <v>185</v>
      </c>
      <c r="H155" s="239">
        <v>210</v>
      </c>
      <c r="I155" s="240"/>
      <c r="J155" s="241">
        <f>ROUND(I155*H155,2)</f>
        <v>0</v>
      </c>
      <c r="K155" s="237" t="s">
        <v>186</v>
      </c>
      <c r="L155" s="44"/>
      <c r="M155" s="242" t="s">
        <v>1</v>
      </c>
      <c r="N155" s="243" t="s">
        <v>45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150</v>
      </c>
      <c r="AT155" s="246" t="s">
        <v>133</v>
      </c>
      <c r="AU155" s="246" t="s">
        <v>90</v>
      </c>
      <c r="AY155" s="17" t="s">
        <v>130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88</v>
      </c>
      <c r="BK155" s="247">
        <f>ROUND(I155*H155,2)</f>
        <v>0</v>
      </c>
      <c r="BL155" s="17" t="s">
        <v>150</v>
      </c>
      <c r="BM155" s="246" t="s">
        <v>192</v>
      </c>
    </row>
    <row r="156" spans="1:65" s="2" customFormat="1" ht="44.25" customHeight="1">
      <c r="A156" s="38"/>
      <c r="B156" s="39"/>
      <c r="C156" s="235" t="s">
        <v>160</v>
      </c>
      <c r="D156" s="235" t="s">
        <v>133</v>
      </c>
      <c r="E156" s="236" t="s">
        <v>193</v>
      </c>
      <c r="F156" s="237" t="s">
        <v>194</v>
      </c>
      <c r="G156" s="238" t="s">
        <v>185</v>
      </c>
      <c r="H156" s="239">
        <v>18900</v>
      </c>
      <c r="I156" s="240"/>
      <c r="J156" s="241">
        <f>ROUND(I156*H156,2)</f>
        <v>0</v>
      </c>
      <c r="K156" s="237" t="s">
        <v>186</v>
      </c>
      <c r="L156" s="44"/>
      <c r="M156" s="242" t="s">
        <v>1</v>
      </c>
      <c r="N156" s="243" t="s">
        <v>45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150</v>
      </c>
      <c r="AT156" s="246" t="s">
        <v>133</v>
      </c>
      <c r="AU156" s="246" t="s">
        <v>90</v>
      </c>
      <c r="AY156" s="17" t="s">
        <v>130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88</v>
      </c>
      <c r="BK156" s="247">
        <f>ROUND(I156*H156,2)</f>
        <v>0</v>
      </c>
      <c r="BL156" s="17" t="s">
        <v>150</v>
      </c>
      <c r="BM156" s="246" t="s">
        <v>195</v>
      </c>
    </row>
    <row r="157" spans="1:51" s="14" customFormat="1" ht="12">
      <c r="A157" s="14"/>
      <c r="B157" s="259"/>
      <c r="C157" s="260"/>
      <c r="D157" s="250" t="s">
        <v>138</v>
      </c>
      <c r="E157" s="260"/>
      <c r="F157" s="262" t="s">
        <v>196</v>
      </c>
      <c r="G157" s="260"/>
      <c r="H157" s="263">
        <v>18900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9" t="s">
        <v>138</v>
      </c>
      <c r="AU157" s="269" t="s">
        <v>90</v>
      </c>
      <c r="AV157" s="14" t="s">
        <v>90</v>
      </c>
      <c r="AW157" s="14" t="s">
        <v>4</v>
      </c>
      <c r="AX157" s="14" t="s">
        <v>88</v>
      </c>
      <c r="AY157" s="269" t="s">
        <v>130</v>
      </c>
    </row>
    <row r="158" spans="1:65" s="2" customFormat="1" ht="44.25" customHeight="1">
      <c r="A158" s="38"/>
      <c r="B158" s="39"/>
      <c r="C158" s="235" t="s">
        <v>197</v>
      </c>
      <c r="D158" s="235" t="s">
        <v>133</v>
      </c>
      <c r="E158" s="236" t="s">
        <v>198</v>
      </c>
      <c r="F158" s="237" t="s">
        <v>199</v>
      </c>
      <c r="G158" s="238" t="s">
        <v>185</v>
      </c>
      <c r="H158" s="239">
        <v>210</v>
      </c>
      <c r="I158" s="240"/>
      <c r="J158" s="241">
        <f>ROUND(I158*H158,2)</f>
        <v>0</v>
      </c>
      <c r="K158" s="237" t="s">
        <v>186</v>
      </c>
      <c r="L158" s="44"/>
      <c r="M158" s="242" t="s">
        <v>1</v>
      </c>
      <c r="N158" s="243" t="s">
        <v>45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150</v>
      </c>
      <c r="AT158" s="246" t="s">
        <v>133</v>
      </c>
      <c r="AU158" s="246" t="s">
        <v>90</v>
      </c>
      <c r="AY158" s="17" t="s">
        <v>130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88</v>
      </c>
      <c r="BK158" s="247">
        <f>ROUND(I158*H158,2)</f>
        <v>0</v>
      </c>
      <c r="BL158" s="17" t="s">
        <v>150</v>
      </c>
      <c r="BM158" s="246" t="s">
        <v>200</v>
      </c>
    </row>
    <row r="159" spans="1:65" s="2" customFormat="1" ht="33" customHeight="1">
      <c r="A159" s="38"/>
      <c r="B159" s="39"/>
      <c r="C159" s="235" t="s">
        <v>201</v>
      </c>
      <c r="D159" s="235" t="s">
        <v>133</v>
      </c>
      <c r="E159" s="236" t="s">
        <v>202</v>
      </c>
      <c r="F159" s="237" t="s">
        <v>203</v>
      </c>
      <c r="G159" s="238" t="s">
        <v>204</v>
      </c>
      <c r="H159" s="239">
        <v>50</v>
      </c>
      <c r="I159" s="240"/>
      <c r="J159" s="241">
        <f>ROUND(I159*H159,2)</f>
        <v>0</v>
      </c>
      <c r="K159" s="237" t="s">
        <v>186</v>
      </c>
      <c r="L159" s="44"/>
      <c r="M159" s="242" t="s">
        <v>1</v>
      </c>
      <c r="N159" s="243" t="s">
        <v>45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150</v>
      </c>
      <c r="AT159" s="246" t="s">
        <v>133</v>
      </c>
      <c r="AU159" s="246" t="s">
        <v>90</v>
      </c>
      <c r="AY159" s="17" t="s">
        <v>130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88</v>
      </c>
      <c r="BK159" s="247">
        <f>ROUND(I159*H159,2)</f>
        <v>0</v>
      </c>
      <c r="BL159" s="17" t="s">
        <v>150</v>
      </c>
      <c r="BM159" s="246" t="s">
        <v>205</v>
      </c>
    </row>
    <row r="160" spans="1:65" s="2" customFormat="1" ht="33" customHeight="1">
      <c r="A160" s="38"/>
      <c r="B160" s="39"/>
      <c r="C160" s="235" t="s">
        <v>206</v>
      </c>
      <c r="D160" s="235" t="s">
        <v>133</v>
      </c>
      <c r="E160" s="236" t="s">
        <v>207</v>
      </c>
      <c r="F160" s="237" t="s">
        <v>208</v>
      </c>
      <c r="G160" s="238" t="s">
        <v>204</v>
      </c>
      <c r="H160" s="239">
        <v>4500</v>
      </c>
      <c r="I160" s="240"/>
      <c r="J160" s="241">
        <f>ROUND(I160*H160,2)</f>
        <v>0</v>
      </c>
      <c r="K160" s="237" t="s">
        <v>186</v>
      </c>
      <c r="L160" s="44"/>
      <c r="M160" s="242" t="s">
        <v>1</v>
      </c>
      <c r="N160" s="243" t="s">
        <v>45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150</v>
      </c>
      <c r="AT160" s="246" t="s">
        <v>133</v>
      </c>
      <c r="AU160" s="246" t="s">
        <v>90</v>
      </c>
      <c r="AY160" s="17" t="s">
        <v>130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88</v>
      </c>
      <c r="BK160" s="247">
        <f>ROUND(I160*H160,2)</f>
        <v>0</v>
      </c>
      <c r="BL160" s="17" t="s">
        <v>150</v>
      </c>
      <c r="BM160" s="246" t="s">
        <v>209</v>
      </c>
    </row>
    <row r="161" spans="1:51" s="14" customFormat="1" ht="12">
      <c r="A161" s="14"/>
      <c r="B161" s="259"/>
      <c r="C161" s="260"/>
      <c r="D161" s="250" t="s">
        <v>138</v>
      </c>
      <c r="E161" s="260"/>
      <c r="F161" s="262" t="s">
        <v>210</v>
      </c>
      <c r="G161" s="260"/>
      <c r="H161" s="263">
        <v>4500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9" t="s">
        <v>138</v>
      </c>
      <c r="AU161" s="269" t="s">
        <v>90</v>
      </c>
      <c r="AV161" s="14" t="s">
        <v>90</v>
      </c>
      <c r="AW161" s="14" t="s">
        <v>4</v>
      </c>
      <c r="AX161" s="14" t="s">
        <v>88</v>
      </c>
      <c r="AY161" s="269" t="s">
        <v>130</v>
      </c>
    </row>
    <row r="162" spans="1:65" s="2" customFormat="1" ht="33" customHeight="1">
      <c r="A162" s="38"/>
      <c r="B162" s="39"/>
      <c r="C162" s="235" t="s">
        <v>211</v>
      </c>
      <c r="D162" s="235" t="s">
        <v>133</v>
      </c>
      <c r="E162" s="236" t="s">
        <v>212</v>
      </c>
      <c r="F162" s="237" t="s">
        <v>213</v>
      </c>
      <c r="G162" s="238" t="s">
        <v>204</v>
      </c>
      <c r="H162" s="239">
        <v>50</v>
      </c>
      <c r="I162" s="240"/>
      <c r="J162" s="241">
        <f>ROUND(I162*H162,2)</f>
        <v>0</v>
      </c>
      <c r="K162" s="237" t="s">
        <v>186</v>
      </c>
      <c r="L162" s="44"/>
      <c r="M162" s="242" t="s">
        <v>1</v>
      </c>
      <c r="N162" s="243" t="s">
        <v>45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150</v>
      </c>
      <c r="AT162" s="246" t="s">
        <v>133</v>
      </c>
      <c r="AU162" s="246" t="s">
        <v>90</v>
      </c>
      <c r="AY162" s="17" t="s">
        <v>130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88</v>
      </c>
      <c r="BK162" s="247">
        <f>ROUND(I162*H162,2)</f>
        <v>0</v>
      </c>
      <c r="BL162" s="17" t="s">
        <v>150</v>
      </c>
      <c r="BM162" s="246" t="s">
        <v>214</v>
      </c>
    </row>
    <row r="163" spans="1:65" s="2" customFormat="1" ht="21.75" customHeight="1">
      <c r="A163" s="38"/>
      <c r="B163" s="39"/>
      <c r="C163" s="235" t="s">
        <v>215</v>
      </c>
      <c r="D163" s="235" t="s">
        <v>133</v>
      </c>
      <c r="E163" s="236" t="s">
        <v>216</v>
      </c>
      <c r="F163" s="237" t="s">
        <v>217</v>
      </c>
      <c r="G163" s="238" t="s">
        <v>185</v>
      </c>
      <c r="H163" s="239">
        <v>210</v>
      </c>
      <c r="I163" s="240"/>
      <c r="J163" s="241">
        <f>ROUND(I163*H163,2)</f>
        <v>0</v>
      </c>
      <c r="K163" s="237" t="s">
        <v>186</v>
      </c>
      <c r="L163" s="44"/>
      <c r="M163" s="242" t="s">
        <v>1</v>
      </c>
      <c r="N163" s="243" t="s">
        <v>45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150</v>
      </c>
      <c r="AT163" s="246" t="s">
        <v>133</v>
      </c>
      <c r="AU163" s="246" t="s">
        <v>90</v>
      </c>
      <c r="AY163" s="17" t="s">
        <v>130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88</v>
      </c>
      <c r="BK163" s="247">
        <f>ROUND(I163*H163,2)</f>
        <v>0</v>
      </c>
      <c r="BL163" s="17" t="s">
        <v>150</v>
      </c>
      <c r="BM163" s="246" t="s">
        <v>218</v>
      </c>
    </row>
    <row r="164" spans="1:65" s="2" customFormat="1" ht="21.75" customHeight="1">
      <c r="A164" s="38"/>
      <c r="B164" s="39"/>
      <c r="C164" s="235" t="s">
        <v>219</v>
      </c>
      <c r="D164" s="235" t="s">
        <v>133</v>
      </c>
      <c r="E164" s="236" t="s">
        <v>220</v>
      </c>
      <c r="F164" s="237" t="s">
        <v>221</v>
      </c>
      <c r="G164" s="238" t="s">
        <v>185</v>
      </c>
      <c r="H164" s="239">
        <v>18900</v>
      </c>
      <c r="I164" s="240"/>
      <c r="J164" s="241">
        <f>ROUND(I164*H164,2)</f>
        <v>0</v>
      </c>
      <c r="K164" s="237" t="s">
        <v>186</v>
      </c>
      <c r="L164" s="44"/>
      <c r="M164" s="242" t="s">
        <v>1</v>
      </c>
      <c r="N164" s="243" t="s">
        <v>45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150</v>
      </c>
      <c r="AT164" s="246" t="s">
        <v>133</v>
      </c>
      <c r="AU164" s="246" t="s">
        <v>90</v>
      </c>
      <c r="AY164" s="17" t="s">
        <v>130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88</v>
      </c>
      <c r="BK164" s="247">
        <f>ROUND(I164*H164,2)</f>
        <v>0</v>
      </c>
      <c r="BL164" s="17" t="s">
        <v>150</v>
      </c>
      <c r="BM164" s="246" t="s">
        <v>222</v>
      </c>
    </row>
    <row r="165" spans="1:51" s="14" customFormat="1" ht="12">
      <c r="A165" s="14"/>
      <c r="B165" s="259"/>
      <c r="C165" s="260"/>
      <c r="D165" s="250" t="s">
        <v>138</v>
      </c>
      <c r="E165" s="260"/>
      <c r="F165" s="262" t="s">
        <v>196</v>
      </c>
      <c r="G165" s="260"/>
      <c r="H165" s="263">
        <v>18900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138</v>
      </c>
      <c r="AU165" s="269" t="s">
        <v>90</v>
      </c>
      <c r="AV165" s="14" t="s">
        <v>90</v>
      </c>
      <c r="AW165" s="14" t="s">
        <v>4</v>
      </c>
      <c r="AX165" s="14" t="s">
        <v>88</v>
      </c>
      <c r="AY165" s="269" t="s">
        <v>130</v>
      </c>
    </row>
    <row r="166" spans="1:65" s="2" customFormat="1" ht="21.75" customHeight="1">
      <c r="A166" s="38"/>
      <c r="B166" s="39"/>
      <c r="C166" s="235" t="s">
        <v>8</v>
      </c>
      <c r="D166" s="235" t="s">
        <v>133</v>
      </c>
      <c r="E166" s="236" t="s">
        <v>223</v>
      </c>
      <c r="F166" s="237" t="s">
        <v>224</v>
      </c>
      <c r="G166" s="238" t="s">
        <v>185</v>
      </c>
      <c r="H166" s="239">
        <v>210</v>
      </c>
      <c r="I166" s="240"/>
      <c r="J166" s="241">
        <f>ROUND(I166*H166,2)</f>
        <v>0</v>
      </c>
      <c r="K166" s="237" t="s">
        <v>186</v>
      </c>
      <c r="L166" s="44"/>
      <c r="M166" s="242" t="s">
        <v>1</v>
      </c>
      <c r="N166" s="243" t="s">
        <v>45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150</v>
      </c>
      <c r="AT166" s="246" t="s">
        <v>133</v>
      </c>
      <c r="AU166" s="246" t="s">
        <v>90</v>
      </c>
      <c r="AY166" s="17" t="s">
        <v>130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88</v>
      </c>
      <c r="BK166" s="247">
        <f>ROUND(I166*H166,2)</f>
        <v>0</v>
      </c>
      <c r="BL166" s="17" t="s">
        <v>150</v>
      </c>
      <c r="BM166" s="246" t="s">
        <v>225</v>
      </c>
    </row>
    <row r="167" spans="1:65" s="2" customFormat="1" ht="33" customHeight="1">
      <c r="A167" s="38"/>
      <c r="B167" s="39"/>
      <c r="C167" s="235" t="s">
        <v>226</v>
      </c>
      <c r="D167" s="235" t="s">
        <v>133</v>
      </c>
      <c r="E167" s="236" t="s">
        <v>227</v>
      </c>
      <c r="F167" s="237" t="s">
        <v>228</v>
      </c>
      <c r="G167" s="238" t="s">
        <v>229</v>
      </c>
      <c r="H167" s="239">
        <v>10</v>
      </c>
      <c r="I167" s="240"/>
      <c r="J167" s="241">
        <f>ROUND(I167*H167,2)</f>
        <v>0</v>
      </c>
      <c r="K167" s="237" t="s">
        <v>1</v>
      </c>
      <c r="L167" s="44"/>
      <c r="M167" s="242" t="s">
        <v>1</v>
      </c>
      <c r="N167" s="243" t="s">
        <v>45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230</v>
      </c>
      <c r="AT167" s="246" t="s">
        <v>133</v>
      </c>
      <c r="AU167" s="246" t="s">
        <v>90</v>
      </c>
      <c r="AY167" s="17" t="s">
        <v>130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88</v>
      </c>
      <c r="BK167" s="247">
        <f>ROUND(I167*H167,2)</f>
        <v>0</v>
      </c>
      <c r="BL167" s="17" t="s">
        <v>230</v>
      </c>
      <c r="BM167" s="246" t="s">
        <v>231</v>
      </c>
    </row>
    <row r="168" spans="1:65" s="2" customFormat="1" ht="21.75" customHeight="1">
      <c r="A168" s="38"/>
      <c r="B168" s="39"/>
      <c r="C168" s="235" t="s">
        <v>232</v>
      </c>
      <c r="D168" s="235" t="s">
        <v>133</v>
      </c>
      <c r="E168" s="236" t="s">
        <v>233</v>
      </c>
      <c r="F168" s="237" t="s">
        <v>234</v>
      </c>
      <c r="G168" s="238" t="s">
        <v>229</v>
      </c>
      <c r="H168" s="239">
        <v>10</v>
      </c>
      <c r="I168" s="240"/>
      <c r="J168" s="241">
        <f>ROUND(I168*H168,2)</f>
        <v>0</v>
      </c>
      <c r="K168" s="237" t="s">
        <v>1</v>
      </c>
      <c r="L168" s="44"/>
      <c r="M168" s="242" t="s">
        <v>1</v>
      </c>
      <c r="N168" s="243" t="s">
        <v>45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150</v>
      </c>
      <c r="AT168" s="246" t="s">
        <v>133</v>
      </c>
      <c r="AU168" s="246" t="s">
        <v>90</v>
      </c>
      <c r="AY168" s="17" t="s">
        <v>130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88</v>
      </c>
      <c r="BK168" s="247">
        <f>ROUND(I168*H168,2)</f>
        <v>0</v>
      </c>
      <c r="BL168" s="17" t="s">
        <v>150</v>
      </c>
      <c r="BM168" s="246" t="s">
        <v>235</v>
      </c>
    </row>
    <row r="169" spans="1:65" s="2" customFormat="1" ht="21.75" customHeight="1">
      <c r="A169" s="38"/>
      <c r="B169" s="39"/>
      <c r="C169" s="235" t="s">
        <v>236</v>
      </c>
      <c r="D169" s="235" t="s">
        <v>133</v>
      </c>
      <c r="E169" s="236" t="s">
        <v>237</v>
      </c>
      <c r="F169" s="237" t="s">
        <v>238</v>
      </c>
      <c r="G169" s="238" t="s">
        <v>229</v>
      </c>
      <c r="H169" s="239">
        <v>140</v>
      </c>
      <c r="I169" s="240"/>
      <c r="J169" s="241">
        <f>ROUND(I169*H169,2)</f>
        <v>0</v>
      </c>
      <c r="K169" s="237" t="s">
        <v>1</v>
      </c>
      <c r="L169" s="44"/>
      <c r="M169" s="242" t="s">
        <v>1</v>
      </c>
      <c r="N169" s="243" t="s">
        <v>45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150</v>
      </c>
      <c r="AT169" s="246" t="s">
        <v>133</v>
      </c>
      <c r="AU169" s="246" t="s">
        <v>90</v>
      </c>
      <c r="AY169" s="17" t="s">
        <v>130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88</v>
      </c>
      <c r="BK169" s="247">
        <f>ROUND(I169*H169,2)</f>
        <v>0</v>
      </c>
      <c r="BL169" s="17" t="s">
        <v>150</v>
      </c>
      <c r="BM169" s="246" t="s">
        <v>239</v>
      </c>
    </row>
    <row r="170" spans="1:51" s="14" customFormat="1" ht="12">
      <c r="A170" s="14"/>
      <c r="B170" s="259"/>
      <c r="C170" s="260"/>
      <c r="D170" s="250" t="s">
        <v>138</v>
      </c>
      <c r="E170" s="260"/>
      <c r="F170" s="262" t="s">
        <v>240</v>
      </c>
      <c r="G170" s="260"/>
      <c r="H170" s="263">
        <v>140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9" t="s">
        <v>138</v>
      </c>
      <c r="AU170" s="269" t="s">
        <v>90</v>
      </c>
      <c r="AV170" s="14" t="s">
        <v>90</v>
      </c>
      <c r="AW170" s="14" t="s">
        <v>4</v>
      </c>
      <c r="AX170" s="14" t="s">
        <v>88</v>
      </c>
      <c r="AY170" s="269" t="s">
        <v>130</v>
      </c>
    </row>
    <row r="171" spans="1:65" s="2" customFormat="1" ht="16.5" customHeight="1">
      <c r="A171" s="38"/>
      <c r="B171" s="39"/>
      <c r="C171" s="235" t="s">
        <v>241</v>
      </c>
      <c r="D171" s="235" t="s">
        <v>133</v>
      </c>
      <c r="E171" s="236" t="s">
        <v>242</v>
      </c>
      <c r="F171" s="237" t="s">
        <v>243</v>
      </c>
      <c r="G171" s="238" t="s">
        <v>229</v>
      </c>
      <c r="H171" s="239">
        <v>10</v>
      </c>
      <c r="I171" s="240"/>
      <c r="J171" s="241">
        <f>ROUND(I171*H171,2)</f>
        <v>0</v>
      </c>
      <c r="K171" s="237" t="s">
        <v>186</v>
      </c>
      <c r="L171" s="44"/>
      <c r="M171" s="242" t="s">
        <v>1</v>
      </c>
      <c r="N171" s="243" t="s">
        <v>45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150</v>
      </c>
      <c r="AT171" s="246" t="s">
        <v>133</v>
      </c>
      <c r="AU171" s="246" t="s">
        <v>90</v>
      </c>
      <c r="AY171" s="17" t="s">
        <v>130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88</v>
      </c>
      <c r="BK171" s="247">
        <f>ROUND(I171*H171,2)</f>
        <v>0</v>
      </c>
      <c r="BL171" s="17" t="s">
        <v>150</v>
      </c>
      <c r="BM171" s="246" t="s">
        <v>244</v>
      </c>
    </row>
    <row r="172" spans="1:65" s="2" customFormat="1" ht="21.75" customHeight="1">
      <c r="A172" s="38"/>
      <c r="B172" s="39"/>
      <c r="C172" s="235" t="s">
        <v>245</v>
      </c>
      <c r="D172" s="235" t="s">
        <v>133</v>
      </c>
      <c r="E172" s="236" t="s">
        <v>246</v>
      </c>
      <c r="F172" s="237" t="s">
        <v>247</v>
      </c>
      <c r="G172" s="238" t="s">
        <v>229</v>
      </c>
      <c r="H172" s="239">
        <v>10</v>
      </c>
      <c r="I172" s="240"/>
      <c r="J172" s="241">
        <f>ROUND(I172*H172,2)</f>
        <v>0</v>
      </c>
      <c r="K172" s="237" t="s">
        <v>1</v>
      </c>
      <c r="L172" s="44"/>
      <c r="M172" s="242" t="s">
        <v>1</v>
      </c>
      <c r="N172" s="243" t="s">
        <v>45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150</v>
      </c>
      <c r="AT172" s="246" t="s">
        <v>133</v>
      </c>
      <c r="AU172" s="246" t="s">
        <v>90</v>
      </c>
      <c r="AY172" s="17" t="s">
        <v>130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88</v>
      </c>
      <c r="BK172" s="247">
        <f>ROUND(I172*H172,2)</f>
        <v>0</v>
      </c>
      <c r="BL172" s="17" t="s">
        <v>150</v>
      </c>
      <c r="BM172" s="246" t="s">
        <v>248</v>
      </c>
    </row>
    <row r="173" spans="1:63" s="12" customFormat="1" ht="22.8" customHeight="1">
      <c r="A173" s="12"/>
      <c r="B173" s="219"/>
      <c r="C173" s="220"/>
      <c r="D173" s="221" t="s">
        <v>79</v>
      </c>
      <c r="E173" s="233" t="s">
        <v>94</v>
      </c>
      <c r="F173" s="233" t="s">
        <v>249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SUM(P174:P176)</f>
        <v>0</v>
      </c>
      <c r="Q173" s="227"/>
      <c r="R173" s="228">
        <f>SUM(R174:R176)</f>
        <v>0</v>
      </c>
      <c r="S173" s="227"/>
      <c r="T173" s="229">
        <f>SUM(T174:T176)</f>
        <v>13.2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0" t="s">
        <v>88</v>
      </c>
      <c r="AT173" s="231" t="s">
        <v>79</v>
      </c>
      <c r="AU173" s="231" t="s">
        <v>88</v>
      </c>
      <c r="AY173" s="230" t="s">
        <v>130</v>
      </c>
      <c r="BK173" s="232">
        <f>SUM(BK174:BK176)</f>
        <v>0</v>
      </c>
    </row>
    <row r="174" spans="1:65" s="2" customFormat="1" ht="44.25" customHeight="1">
      <c r="A174" s="38"/>
      <c r="B174" s="39"/>
      <c r="C174" s="235" t="s">
        <v>250</v>
      </c>
      <c r="D174" s="235" t="s">
        <v>133</v>
      </c>
      <c r="E174" s="236" t="s">
        <v>251</v>
      </c>
      <c r="F174" s="237" t="s">
        <v>252</v>
      </c>
      <c r="G174" s="238" t="s">
        <v>185</v>
      </c>
      <c r="H174" s="239">
        <v>60</v>
      </c>
      <c r="I174" s="240"/>
      <c r="J174" s="241">
        <f>ROUND(I174*H174,2)</f>
        <v>0</v>
      </c>
      <c r="K174" s="237" t="s">
        <v>186</v>
      </c>
      <c r="L174" s="44"/>
      <c r="M174" s="242" t="s">
        <v>1</v>
      </c>
      <c r="N174" s="243" t="s">
        <v>45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0.22</v>
      </c>
      <c r="T174" s="245">
        <f>S174*H174</f>
        <v>13.2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150</v>
      </c>
      <c r="AT174" s="246" t="s">
        <v>133</v>
      </c>
      <c r="AU174" s="246" t="s">
        <v>90</v>
      </c>
      <c r="AY174" s="17" t="s">
        <v>130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88</v>
      </c>
      <c r="BK174" s="247">
        <f>ROUND(I174*H174,2)</f>
        <v>0</v>
      </c>
      <c r="BL174" s="17" t="s">
        <v>150</v>
      </c>
      <c r="BM174" s="246" t="s">
        <v>253</v>
      </c>
    </row>
    <row r="175" spans="1:65" s="2" customFormat="1" ht="33" customHeight="1">
      <c r="A175" s="38"/>
      <c r="B175" s="39"/>
      <c r="C175" s="235" t="s">
        <v>254</v>
      </c>
      <c r="D175" s="235" t="s">
        <v>133</v>
      </c>
      <c r="E175" s="236" t="s">
        <v>255</v>
      </c>
      <c r="F175" s="237" t="s">
        <v>256</v>
      </c>
      <c r="G175" s="238" t="s">
        <v>173</v>
      </c>
      <c r="H175" s="239">
        <v>111.375</v>
      </c>
      <c r="I175" s="240"/>
      <c r="J175" s="241">
        <f>ROUND(I175*H175,2)</f>
        <v>0</v>
      </c>
      <c r="K175" s="237" t="s">
        <v>186</v>
      </c>
      <c r="L175" s="44"/>
      <c r="M175" s="242" t="s">
        <v>1</v>
      </c>
      <c r="N175" s="243" t="s">
        <v>45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150</v>
      </c>
      <c r="AT175" s="246" t="s">
        <v>133</v>
      </c>
      <c r="AU175" s="246" t="s">
        <v>90</v>
      </c>
      <c r="AY175" s="17" t="s">
        <v>130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88</v>
      </c>
      <c r="BK175" s="247">
        <f>ROUND(I175*H175,2)</f>
        <v>0</v>
      </c>
      <c r="BL175" s="17" t="s">
        <v>150</v>
      </c>
      <c r="BM175" s="246" t="s">
        <v>257</v>
      </c>
    </row>
    <row r="176" spans="1:51" s="14" customFormat="1" ht="12">
      <c r="A176" s="14"/>
      <c r="B176" s="259"/>
      <c r="C176" s="260"/>
      <c r="D176" s="250" t="s">
        <v>138</v>
      </c>
      <c r="E176" s="261" t="s">
        <v>1</v>
      </c>
      <c r="F176" s="262" t="s">
        <v>258</v>
      </c>
      <c r="G176" s="260"/>
      <c r="H176" s="263">
        <v>111.375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138</v>
      </c>
      <c r="AU176" s="269" t="s">
        <v>90</v>
      </c>
      <c r="AV176" s="14" t="s">
        <v>90</v>
      </c>
      <c r="AW176" s="14" t="s">
        <v>36</v>
      </c>
      <c r="AX176" s="14" t="s">
        <v>88</v>
      </c>
      <c r="AY176" s="269" t="s">
        <v>130</v>
      </c>
    </row>
    <row r="177" spans="1:63" s="12" customFormat="1" ht="22.8" customHeight="1">
      <c r="A177" s="12"/>
      <c r="B177" s="219"/>
      <c r="C177" s="220"/>
      <c r="D177" s="221" t="s">
        <v>79</v>
      </c>
      <c r="E177" s="233" t="s">
        <v>97</v>
      </c>
      <c r="F177" s="233" t="s">
        <v>259</v>
      </c>
      <c r="G177" s="220"/>
      <c r="H177" s="220"/>
      <c r="I177" s="223"/>
      <c r="J177" s="234">
        <f>BK177</f>
        <v>0</v>
      </c>
      <c r="K177" s="220"/>
      <c r="L177" s="225"/>
      <c r="M177" s="226"/>
      <c r="N177" s="227"/>
      <c r="O177" s="227"/>
      <c r="P177" s="228">
        <f>P178</f>
        <v>0</v>
      </c>
      <c r="Q177" s="227"/>
      <c r="R177" s="228">
        <f>R178</f>
        <v>0.00064</v>
      </c>
      <c r="S177" s="227"/>
      <c r="T177" s="22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0" t="s">
        <v>88</v>
      </c>
      <c r="AT177" s="231" t="s">
        <v>79</v>
      </c>
      <c r="AU177" s="231" t="s">
        <v>88</v>
      </c>
      <c r="AY177" s="230" t="s">
        <v>130</v>
      </c>
      <c r="BK177" s="232">
        <f>BK178</f>
        <v>0</v>
      </c>
    </row>
    <row r="178" spans="1:65" s="2" customFormat="1" ht="21.75" customHeight="1">
      <c r="A178" s="38"/>
      <c r="B178" s="39"/>
      <c r="C178" s="235" t="s">
        <v>260</v>
      </c>
      <c r="D178" s="235" t="s">
        <v>133</v>
      </c>
      <c r="E178" s="236" t="s">
        <v>261</v>
      </c>
      <c r="F178" s="237" t="s">
        <v>262</v>
      </c>
      <c r="G178" s="238" t="s">
        <v>263</v>
      </c>
      <c r="H178" s="239">
        <v>1</v>
      </c>
      <c r="I178" s="240"/>
      <c r="J178" s="241">
        <f>ROUND(I178*H178,2)</f>
        <v>0</v>
      </c>
      <c r="K178" s="237" t="s">
        <v>1</v>
      </c>
      <c r="L178" s="44"/>
      <c r="M178" s="270" t="s">
        <v>1</v>
      </c>
      <c r="N178" s="271" t="s">
        <v>45</v>
      </c>
      <c r="O178" s="272"/>
      <c r="P178" s="273">
        <f>O178*H178</f>
        <v>0</v>
      </c>
      <c r="Q178" s="273">
        <v>0.00064</v>
      </c>
      <c r="R178" s="273">
        <f>Q178*H178</f>
        <v>0.00064</v>
      </c>
      <c r="S178" s="273">
        <v>0</v>
      </c>
      <c r="T178" s="27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150</v>
      </c>
      <c r="AT178" s="246" t="s">
        <v>133</v>
      </c>
      <c r="AU178" s="246" t="s">
        <v>90</v>
      </c>
      <c r="AY178" s="17" t="s">
        <v>130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88</v>
      </c>
      <c r="BK178" s="247">
        <f>ROUND(I178*H178,2)</f>
        <v>0</v>
      </c>
      <c r="BL178" s="17" t="s">
        <v>150</v>
      </c>
      <c r="BM178" s="246" t="s">
        <v>264</v>
      </c>
    </row>
    <row r="179" spans="1:31" s="2" customFormat="1" ht="6.95" customHeight="1">
      <c r="A179" s="38"/>
      <c r="B179" s="66"/>
      <c r="C179" s="67"/>
      <c r="D179" s="67"/>
      <c r="E179" s="67"/>
      <c r="F179" s="67"/>
      <c r="G179" s="67"/>
      <c r="H179" s="67"/>
      <c r="I179" s="183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120:K17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Demolice objektu Sokolov - Svatopluka Čecha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265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ROUND((SUM(BE120:BE214)),2)</f>
        <v>0</v>
      </c>
      <c r="G33" s="38"/>
      <c r="H33" s="38"/>
      <c r="I33" s="162">
        <v>0.21</v>
      </c>
      <c r="J33" s="161">
        <f>ROUND(((SUM(BE120:BE214))*I33),2)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ROUND((SUM(BF120:BF214)),2)</f>
        <v>0</v>
      </c>
      <c r="G34" s="38"/>
      <c r="H34" s="38"/>
      <c r="I34" s="162">
        <v>0.15</v>
      </c>
      <c r="J34" s="161">
        <f>ROUND(((SUM(BF120:BF214))*I34),2)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ROUND((SUM(BG120:BG214)),2)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ROUND((SUM(BH120:BH214)),2)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ROUND((SUM(BI120:BI214)),2)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Demolice objektu Sokolov - Svatopluka Čecha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Demolice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93"/>
      <c r="C97" s="194"/>
      <c r="D97" s="195" t="s">
        <v>111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266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267</v>
      </c>
      <c r="E99" s="203"/>
      <c r="F99" s="203"/>
      <c r="G99" s="203"/>
      <c r="H99" s="203"/>
      <c r="I99" s="204"/>
      <c r="J99" s="205">
        <f>J146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268</v>
      </c>
      <c r="E100" s="203"/>
      <c r="F100" s="203"/>
      <c r="G100" s="203"/>
      <c r="H100" s="203"/>
      <c r="I100" s="204"/>
      <c r="J100" s="205">
        <f>J206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Demolice objektu Sokolov - Svatopluka Čecha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104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02 - Demolice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Sokolov</v>
      </c>
      <c r="G114" s="40"/>
      <c r="H114" s="40"/>
      <c r="I114" s="147" t="s">
        <v>22</v>
      </c>
      <c r="J114" s="79" t="str">
        <f>IF(J12="","",J12)</f>
        <v>12. 12. 2019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Město Sokolov</v>
      </c>
      <c r="G116" s="40"/>
      <c r="H116" s="40"/>
      <c r="I116" s="147" t="s">
        <v>32</v>
      </c>
      <c r="J116" s="36" t="str">
        <f>E21</f>
        <v>AWT Rekultivace a.s.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7" t="s">
        <v>37</v>
      </c>
      <c r="J117" s="36" t="str">
        <f>E24</f>
        <v>Ing. Kropáčová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117</v>
      </c>
      <c r="D119" s="210" t="s">
        <v>65</v>
      </c>
      <c r="E119" s="210" t="s">
        <v>61</v>
      </c>
      <c r="F119" s="210" t="s">
        <v>62</v>
      </c>
      <c r="G119" s="210" t="s">
        <v>118</v>
      </c>
      <c r="H119" s="210" t="s">
        <v>119</v>
      </c>
      <c r="I119" s="211" t="s">
        <v>120</v>
      </c>
      <c r="J119" s="210" t="s">
        <v>108</v>
      </c>
      <c r="K119" s="212" t="s">
        <v>121</v>
      </c>
      <c r="L119" s="213"/>
      <c r="M119" s="100" t="s">
        <v>1</v>
      </c>
      <c r="N119" s="101" t="s">
        <v>44</v>
      </c>
      <c r="O119" s="101" t="s">
        <v>122</v>
      </c>
      <c r="P119" s="101" t="s">
        <v>123</v>
      </c>
      <c r="Q119" s="101" t="s">
        <v>124</v>
      </c>
      <c r="R119" s="101" t="s">
        <v>125</v>
      </c>
      <c r="S119" s="101" t="s">
        <v>126</v>
      </c>
      <c r="T119" s="102" t="s">
        <v>127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128</v>
      </c>
      <c r="D120" s="40"/>
      <c r="E120" s="40"/>
      <c r="F120" s="40"/>
      <c r="G120" s="40"/>
      <c r="H120" s="40"/>
      <c r="I120" s="144"/>
      <c r="J120" s="214">
        <f>BK120</f>
        <v>0</v>
      </c>
      <c r="K120" s="40"/>
      <c r="L120" s="44"/>
      <c r="M120" s="103"/>
      <c r="N120" s="215"/>
      <c r="O120" s="104"/>
      <c r="P120" s="216">
        <f>P121</f>
        <v>0</v>
      </c>
      <c r="Q120" s="104"/>
      <c r="R120" s="216">
        <f>R121</f>
        <v>0.868876</v>
      </c>
      <c r="S120" s="104"/>
      <c r="T120" s="217">
        <f>T121</f>
        <v>5920.08125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79</v>
      </c>
      <c r="AU120" s="17" t="s">
        <v>110</v>
      </c>
      <c r="BK120" s="218">
        <f>BK121</f>
        <v>0</v>
      </c>
    </row>
    <row r="121" spans="1:63" s="12" customFormat="1" ht="25.9" customHeight="1">
      <c r="A121" s="12"/>
      <c r="B121" s="219"/>
      <c r="C121" s="220"/>
      <c r="D121" s="221" t="s">
        <v>79</v>
      </c>
      <c r="E121" s="222" t="s">
        <v>129</v>
      </c>
      <c r="F121" s="222" t="s">
        <v>129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P122+P146+P206</f>
        <v>0</v>
      </c>
      <c r="Q121" s="227"/>
      <c r="R121" s="228">
        <f>R122+R146+R206</f>
        <v>0.868876</v>
      </c>
      <c r="S121" s="227"/>
      <c r="T121" s="229">
        <f>T122+T146+T206</f>
        <v>5920.08125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88</v>
      </c>
      <c r="AT121" s="231" t="s">
        <v>79</v>
      </c>
      <c r="AU121" s="231" t="s">
        <v>80</v>
      </c>
      <c r="AY121" s="230" t="s">
        <v>130</v>
      </c>
      <c r="BK121" s="232">
        <f>BK122+BK146+BK206</f>
        <v>0</v>
      </c>
    </row>
    <row r="122" spans="1:63" s="12" customFormat="1" ht="22.8" customHeight="1">
      <c r="A122" s="12"/>
      <c r="B122" s="219"/>
      <c r="C122" s="220"/>
      <c r="D122" s="221" t="s">
        <v>79</v>
      </c>
      <c r="E122" s="233" t="s">
        <v>94</v>
      </c>
      <c r="F122" s="233" t="s">
        <v>92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SUM(P123:P145)</f>
        <v>0</v>
      </c>
      <c r="Q122" s="227"/>
      <c r="R122" s="228">
        <f>SUM(R123:R145)</f>
        <v>0.868876</v>
      </c>
      <c r="S122" s="227"/>
      <c r="T122" s="229">
        <f>SUM(T123:T145)</f>
        <v>5920.08125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88</v>
      </c>
      <c r="AT122" s="231" t="s">
        <v>79</v>
      </c>
      <c r="AU122" s="231" t="s">
        <v>88</v>
      </c>
      <c r="AY122" s="230" t="s">
        <v>130</v>
      </c>
      <c r="BK122" s="232">
        <f>SUM(BK123:BK145)</f>
        <v>0</v>
      </c>
    </row>
    <row r="123" spans="1:65" s="2" customFormat="1" ht="21.75" customHeight="1">
      <c r="A123" s="38"/>
      <c r="B123" s="39"/>
      <c r="C123" s="235" t="s">
        <v>88</v>
      </c>
      <c r="D123" s="235" t="s">
        <v>133</v>
      </c>
      <c r="E123" s="236" t="s">
        <v>269</v>
      </c>
      <c r="F123" s="237" t="s">
        <v>270</v>
      </c>
      <c r="G123" s="238" t="s">
        <v>136</v>
      </c>
      <c r="H123" s="239">
        <v>20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45</v>
      </c>
      <c r="O123" s="91"/>
      <c r="P123" s="244">
        <f>O123*H123</f>
        <v>0</v>
      </c>
      <c r="Q123" s="244">
        <v>9E-05</v>
      </c>
      <c r="R123" s="244">
        <f>Q123*H123</f>
        <v>0.0018000000000000002</v>
      </c>
      <c r="S123" s="244">
        <v>0.003</v>
      </c>
      <c r="T123" s="245">
        <f>S123*H123</f>
        <v>0.06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150</v>
      </c>
      <c r="AT123" s="246" t="s">
        <v>133</v>
      </c>
      <c r="AU123" s="246" t="s">
        <v>90</v>
      </c>
      <c r="AY123" s="17" t="s">
        <v>130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88</v>
      </c>
      <c r="BK123" s="247">
        <f>ROUND(I123*H123,2)</f>
        <v>0</v>
      </c>
      <c r="BL123" s="17" t="s">
        <v>150</v>
      </c>
      <c r="BM123" s="246" t="s">
        <v>271</v>
      </c>
    </row>
    <row r="124" spans="1:65" s="2" customFormat="1" ht="21.75" customHeight="1">
      <c r="A124" s="38"/>
      <c r="B124" s="39"/>
      <c r="C124" s="235" t="s">
        <v>215</v>
      </c>
      <c r="D124" s="235" t="s">
        <v>133</v>
      </c>
      <c r="E124" s="236" t="s">
        <v>272</v>
      </c>
      <c r="F124" s="237" t="s">
        <v>273</v>
      </c>
      <c r="G124" s="238" t="s">
        <v>173</v>
      </c>
      <c r="H124" s="239">
        <v>420</v>
      </c>
      <c r="I124" s="240"/>
      <c r="J124" s="241">
        <f>ROUND(I124*H124,2)</f>
        <v>0</v>
      </c>
      <c r="K124" s="237" t="s">
        <v>186</v>
      </c>
      <c r="L124" s="44"/>
      <c r="M124" s="242" t="s">
        <v>1</v>
      </c>
      <c r="N124" s="243" t="s">
        <v>45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0.55</v>
      </c>
      <c r="T124" s="245">
        <f>S124*H124</f>
        <v>231.00000000000003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150</v>
      </c>
      <c r="AT124" s="246" t="s">
        <v>133</v>
      </c>
      <c r="AU124" s="246" t="s">
        <v>90</v>
      </c>
      <c r="AY124" s="17" t="s">
        <v>130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88</v>
      </c>
      <c r="BK124" s="247">
        <f>ROUND(I124*H124,2)</f>
        <v>0</v>
      </c>
      <c r="BL124" s="17" t="s">
        <v>150</v>
      </c>
      <c r="BM124" s="246" t="s">
        <v>274</v>
      </c>
    </row>
    <row r="125" spans="1:51" s="13" customFormat="1" ht="12">
      <c r="A125" s="13"/>
      <c r="B125" s="248"/>
      <c r="C125" s="249"/>
      <c r="D125" s="250" t="s">
        <v>138</v>
      </c>
      <c r="E125" s="251" t="s">
        <v>1</v>
      </c>
      <c r="F125" s="252" t="s">
        <v>275</v>
      </c>
      <c r="G125" s="249"/>
      <c r="H125" s="251" t="s">
        <v>1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8" t="s">
        <v>138</v>
      </c>
      <c r="AU125" s="258" t="s">
        <v>90</v>
      </c>
      <c r="AV125" s="13" t="s">
        <v>88</v>
      </c>
      <c r="AW125" s="13" t="s">
        <v>36</v>
      </c>
      <c r="AX125" s="13" t="s">
        <v>80</v>
      </c>
      <c r="AY125" s="258" t="s">
        <v>130</v>
      </c>
    </row>
    <row r="126" spans="1:51" s="14" customFormat="1" ht="12">
      <c r="A126" s="14"/>
      <c r="B126" s="259"/>
      <c r="C126" s="260"/>
      <c r="D126" s="250" t="s">
        <v>138</v>
      </c>
      <c r="E126" s="261" t="s">
        <v>1</v>
      </c>
      <c r="F126" s="262" t="s">
        <v>276</v>
      </c>
      <c r="G126" s="260"/>
      <c r="H126" s="263">
        <v>420</v>
      </c>
      <c r="I126" s="264"/>
      <c r="J126" s="260"/>
      <c r="K126" s="260"/>
      <c r="L126" s="265"/>
      <c r="M126" s="266"/>
      <c r="N126" s="267"/>
      <c r="O126" s="267"/>
      <c r="P126" s="267"/>
      <c r="Q126" s="267"/>
      <c r="R126" s="267"/>
      <c r="S126" s="267"/>
      <c r="T126" s="26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9" t="s">
        <v>138</v>
      </c>
      <c r="AU126" s="269" t="s">
        <v>90</v>
      </c>
      <c r="AV126" s="14" t="s">
        <v>90</v>
      </c>
      <c r="AW126" s="14" t="s">
        <v>36</v>
      </c>
      <c r="AX126" s="14" t="s">
        <v>88</v>
      </c>
      <c r="AY126" s="269" t="s">
        <v>130</v>
      </c>
    </row>
    <row r="127" spans="1:65" s="2" customFormat="1" ht="33" customHeight="1">
      <c r="A127" s="38"/>
      <c r="B127" s="39"/>
      <c r="C127" s="235" t="s">
        <v>219</v>
      </c>
      <c r="D127" s="235" t="s">
        <v>133</v>
      </c>
      <c r="E127" s="236" t="s">
        <v>277</v>
      </c>
      <c r="F127" s="237" t="s">
        <v>278</v>
      </c>
      <c r="G127" s="238" t="s">
        <v>173</v>
      </c>
      <c r="H127" s="239">
        <v>420</v>
      </c>
      <c r="I127" s="240"/>
      <c r="J127" s="241">
        <f>ROUND(I127*H127,2)</f>
        <v>0</v>
      </c>
      <c r="K127" s="237" t="s">
        <v>186</v>
      </c>
      <c r="L127" s="44"/>
      <c r="M127" s="242" t="s">
        <v>1</v>
      </c>
      <c r="N127" s="243" t="s">
        <v>45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0.55</v>
      </c>
      <c r="T127" s="245">
        <f>S127*H127</f>
        <v>231.00000000000003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150</v>
      </c>
      <c r="AT127" s="246" t="s">
        <v>133</v>
      </c>
      <c r="AU127" s="246" t="s">
        <v>90</v>
      </c>
      <c r="AY127" s="17" t="s">
        <v>130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88</v>
      </c>
      <c r="BK127" s="247">
        <f>ROUND(I127*H127,2)</f>
        <v>0</v>
      </c>
      <c r="BL127" s="17" t="s">
        <v>150</v>
      </c>
      <c r="BM127" s="246" t="s">
        <v>279</v>
      </c>
    </row>
    <row r="128" spans="1:51" s="13" customFormat="1" ht="12">
      <c r="A128" s="13"/>
      <c r="B128" s="248"/>
      <c r="C128" s="249"/>
      <c r="D128" s="250" t="s">
        <v>138</v>
      </c>
      <c r="E128" s="251" t="s">
        <v>1</v>
      </c>
      <c r="F128" s="252" t="s">
        <v>275</v>
      </c>
      <c r="G128" s="249"/>
      <c r="H128" s="251" t="s">
        <v>1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138</v>
      </c>
      <c r="AU128" s="258" t="s">
        <v>90</v>
      </c>
      <c r="AV128" s="13" t="s">
        <v>88</v>
      </c>
      <c r="AW128" s="13" t="s">
        <v>36</v>
      </c>
      <c r="AX128" s="13" t="s">
        <v>80</v>
      </c>
      <c r="AY128" s="258" t="s">
        <v>130</v>
      </c>
    </row>
    <row r="129" spans="1:51" s="14" customFormat="1" ht="12">
      <c r="A129" s="14"/>
      <c r="B129" s="259"/>
      <c r="C129" s="260"/>
      <c r="D129" s="250" t="s">
        <v>138</v>
      </c>
      <c r="E129" s="261" t="s">
        <v>1</v>
      </c>
      <c r="F129" s="262" t="s">
        <v>276</v>
      </c>
      <c r="G129" s="260"/>
      <c r="H129" s="263">
        <v>420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9" t="s">
        <v>138</v>
      </c>
      <c r="AU129" s="269" t="s">
        <v>90</v>
      </c>
      <c r="AV129" s="14" t="s">
        <v>90</v>
      </c>
      <c r="AW129" s="14" t="s">
        <v>36</v>
      </c>
      <c r="AX129" s="14" t="s">
        <v>88</v>
      </c>
      <c r="AY129" s="269" t="s">
        <v>130</v>
      </c>
    </row>
    <row r="130" spans="1:65" s="2" customFormat="1" ht="33" customHeight="1">
      <c r="A130" s="38"/>
      <c r="B130" s="39"/>
      <c r="C130" s="235" t="s">
        <v>8</v>
      </c>
      <c r="D130" s="235" t="s">
        <v>133</v>
      </c>
      <c r="E130" s="236" t="s">
        <v>280</v>
      </c>
      <c r="F130" s="237" t="s">
        <v>281</v>
      </c>
      <c r="G130" s="238" t="s">
        <v>173</v>
      </c>
      <c r="H130" s="239">
        <v>9345</v>
      </c>
      <c r="I130" s="240"/>
      <c r="J130" s="241">
        <f>ROUND(I130*H130,2)</f>
        <v>0</v>
      </c>
      <c r="K130" s="237" t="s">
        <v>186</v>
      </c>
      <c r="L130" s="44"/>
      <c r="M130" s="242" t="s">
        <v>1</v>
      </c>
      <c r="N130" s="243" t="s">
        <v>45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0.57</v>
      </c>
      <c r="T130" s="245">
        <f>S130*H130</f>
        <v>5326.65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150</v>
      </c>
      <c r="AT130" s="246" t="s">
        <v>133</v>
      </c>
      <c r="AU130" s="246" t="s">
        <v>90</v>
      </c>
      <c r="AY130" s="17" t="s">
        <v>130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88</v>
      </c>
      <c r="BK130" s="247">
        <f>ROUND(I130*H130,2)</f>
        <v>0</v>
      </c>
      <c r="BL130" s="17" t="s">
        <v>150</v>
      </c>
      <c r="BM130" s="246" t="s">
        <v>282</v>
      </c>
    </row>
    <row r="131" spans="1:51" s="14" customFormat="1" ht="12">
      <c r="A131" s="14"/>
      <c r="B131" s="259"/>
      <c r="C131" s="260"/>
      <c r="D131" s="250" t="s">
        <v>138</v>
      </c>
      <c r="E131" s="261" t="s">
        <v>1</v>
      </c>
      <c r="F131" s="262" t="s">
        <v>283</v>
      </c>
      <c r="G131" s="260"/>
      <c r="H131" s="263">
        <v>9345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9" t="s">
        <v>138</v>
      </c>
      <c r="AU131" s="269" t="s">
        <v>90</v>
      </c>
      <c r="AV131" s="14" t="s">
        <v>90</v>
      </c>
      <c r="AW131" s="14" t="s">
        <v>36</v>
      </c>
      <c r="AX131" s="14" t="s">
        <v>88</v>
      </c>
      <c r="AY131" s="269" t="s">
        <v>130</v>
      </c>
    </row>
    <row r="132" spans="1:65" s="2" customFormat="1" ht="21.75" customHeight="1">
      <c r="A132" s="38"/>
      <c r="B132" s="39"/>
      <c r="C132" s="235" t="s">
        <v>161</v>
      </c>
      <c r="D132" s="235" t="s">
        <v>133</v>
      </c>
      <c r="E132" s="236" t="s">
        <v>284</v>
      </c>
      <c r="F132" s="237" t="s">
        <v>285</v>
      </c>
      <c r="G132" s="238" t="s">
        <v>173</v>
      </c>
      <c r="H132" s="239">
        <v>21.125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2.41</v>
      </c>
      <c r="T132" s="245">
        <f>S132*H132</f>
        <v>50.91125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150</v>
      </c>
      <c r="AT132" s="246" t="s">
        <v>133</v>
      </c>
      <c r="AU132" s="246" t="s">
        <v>90</v>
      </c>
      <c r="AY132" s="17" t="s">
        <v>130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88</v>
      </c>
      <c r="BK132" s="247">
        <f>ROUND(I132*H132,2)</f>
        <v>0</v>
      </c>
      <c r="BL132" s="17" t="s">
        <v>150</v>
      </c>
      <c r="BM132" s="246" t="s">
        <v>286</v>
      </c>
    </row>
    <row r="133" spans="1:51" s="14" customFormat="1" ht="12">
      <c r="A133" s="14"/>
      <c r="B133" s="259"/>
      <c r="C133" s="260"/>
      <c r="D133" s="250" t="s">
        <v>138</v>
      </c>
      <c r="E133" s="261" t="s">
        <v>1</v>
      </c>
      <c r="F133" s="262" t="s">
        <v>287</v>
      </c>
      <c r="G133" s="260"/>
      <c r="H133" s="263">
        <v>6.125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9" t="s">
        <v>138</v>
      </c>
      <c r="AU133" s="269" t="s">
        <v>90</v>
      </c>
      <c r="AV133" s="14" t="s">
        <v>90</v>
      </c>
      <c r="AW133" s="14" t="s">
        <v>36</v>
      </c>
      <c r="AX133" s="14" t="s">
        <v>80</v>
      </c>
      <c r="AY133" s="269" t="s">
        <v>130</v>
      </c>
    </row>
    <row r="134" spans="1:51" s="14" customFormat="1" ht="12">
      <c r="A134" s="14"/>
      <c r="B134" s="259"/>
      <c r="C134" s="260"/>
      <c r="D134" s="250" t="s">
        <v>138</v>
      </c>
      <c r="E134" s="261" t="s">
        <v>1</v>
      </c>
      <c r="F134" s="262" t="s">
        <v>288</v>
      </c>
      <c r="G134" s="260"/>
      <c r="H134" s="263">
        <v>15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9" t="s">
        <v>138</v>
      </c>
      <c r="AU134" s="269" t="s">
        <v>90</v>
      </c>
      <c r="AV134" s="14" t="s">
        <v>90</v>
      </c>
      <c r="AW134" s="14" t="s">
        <v>36</v>
      </c>
      <c r="AX134" s="14" t="s">
        <v>80</v>
      </c>
      <c r="AY134" s="269" t="s">
        <v>130</v>
      </c>
    </row>
    <row r="135" spans="1:51" s="15" customFormat="1" ht="12">
      <c r="A135" s="15"/>
      <c r="B135" s="275"/>
      <c r="C135" s="276"/>
      <c r="D135" s="250" t="s">
        <v>138</v>
      </c>
      <c r="E135" s="277" t="s">
        <v>1</v>
      </c>
      <c r="F135" s="278" t="s">
        <v>289</v>
      </c>
      <c r="G135" s="276"/>
      <c r="H135" s="279">
        <v>21.125</v>
      </c>
      <c r="I135" s="280"/>
      <c r="J135" s="276"/>
      <c r="K135" s="276"/>
      <c r="L135" s="281"/>
      <c r="M135" s="282"/>
      <c r="N135" s="283"/>
      <c r="O135" s="283"/>
      <c r="P135" s="283"/>
      <c r="Q135" s="283"/>
      <c r="R135" s="283"/>
      <c r="S135" s="283"/>
      <c r="T135" s="28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5" t="s">
        <v>138</v>
      </c>
      <c r="AU135" s="285" t="s">
        <v>90</v>
      </c>
      <c r="AV135" s="15" t="s">
        <v>150</v>
      </c>
      <c r="AW135" s="15" t="s">
        <v>36</v>
      </c>
      <c r="AX135" s="15" t="s">
        <v>88</v>
      </c>
      <c r="AY135" s="285" t="s">
        <v>130</v>
      </c>
    </row>
    <row r="136" spans="1:65" s="2" customFormat="1" ht="33" customHeight="1">
      <c r="A136" s="38"/>
      <c r="B136" s="39"/>
      <c r="C136" s="235" t="s">
        <v>290</v>
      </c>
      <c r="D136" s="235" t="s">
        <v>133</v>
      </c>
      <c r="E136" s="236" t="s">
        <v>291</v>
      </c>
      <c r="F136" s="237" t="s">
        <v>292</v>
      </c>
      <c r="G136" s="238" t="s">
        <v>185</v>
      </c>
      <c r="H136" s="239">
        <v>16.2</v>
      </c>
      <c r="I136" s="240"/>
      <c r="J136" s="241">
        <f>ROUND(I136*H136,2)</f>
        <v>0</v>
      </c>
      <c r="K136" s="237" t="s">
        <v>1</v>
      </c>
      <c r="L136" s="44"/>
      <c r="M136" s="242" t="s">
        <v>1</v>
      </c>
      <c r="N136" s="243" t="s">
        <v>45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1.7</v>
      </c>
      <c r="T136" s="245">
        <f>S136*H136</f>
        <v>27.54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150</v>
      </c>
      <c r="AT136" s="246" t="s">
        <v>133</v>
      </c>
      <c r="AU136" s="246" t="s">
        <v>90</v>
      </c>
      <c r="AY136" s="17" t="s">
        <v>130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88</v>
      </c>
      <c r="BK136" s="247">
        <f>ROUND(I136*H136,2)</f>
        <v>0</v>
      </c>
      <c r="BL136" s="17" t="s">
        <v>150</v>
      </c>
      <c r="BM136" s="246" t="s">
        <v>293</v>
      </c>
    </row>
    <row r="137" spans="1:65" s="2" customFormat="1" ht="16.5" customHeight="1">
      <c r="A137" s="38"/>
      <c r="B137" s="39"/>
      <c r="C137" s="235" t="s">
        <v>294</v>
      </c>
      <c r="D137" s="235" t="s">
        <v>133</v>
      </c>
      <c r="E137" s="236" t="s">
        <v>295</v>
      </c>
      <c r="F137" s="237" t="s">
        <v>296</v>
      </c>
      <c r="G137" s="238" t="s">
        <v>185</v>
      </c>
      <c r="H137" s="239">
        <v>24.3</v>
      </c>
      <c r="I137" s="240"/>
      <c r="J137" s="241">
        <f>ROUND(I137*H137,2)</f>
        <v>0</v>
      </c>
      <c r="K137" s="237" t="s">
        <v>186</v>
      </c>
      <c r="L137" s="44"/>
      <c r="M137" s="242" t="s">
        <v>1</v>
      </c>
      <c r="N137" s="243" t="s">
        <v>45</v>
      </c>
      <c r="O137" s="91"/>
      <c r="P137" s="244">
        <f>O137*H137</f>
        <v>0</v>
      </c>
      <c r="Q137" s="244">
        <v>0.00014</v>
      </c>
      <c r="R137" s="244">
        <f>Q137*H137</f>
        <v>0.0034019999999999996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132</v>
      </c>
      <c r="AT137" s="246" t="s">
        <v>133</v>
      </c>
      <c r="AU137" s="246" t="s">
        <v>90</v>
      </c>
      <c r="AY137" s="17" t="s">
        <v>130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88</v>
      </c>
      <c r="BK137" s="247">
        <f>ROUND(I137*H137,2)</f>
        <v>0</v>
      </c>
      <c r="BL137" s="17" t="s">
        <v>132</v>
      </c>
      <c r="BM137" s="246" t="s">
        <v>297</v>
      </c>
    </row>
    <row r="138" spans="1:51" s="14" customFormat="1" ht="12">
      <c r="A138" s="14"/>
      <c r="B138" s="259"/>
      <c r="C138" s="260"/>
      <c r="D138" s="250" t="s">
        <v>138</v>
      </c>
      <c r="E138" s="260"/>
      <c r="F138" s="262" t="s">
        <v>298</v>
      </c>
      <c r="G138" s="260"/>
      <c r="H138" s="263">
        <v>24.3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9" t="s">
        <v>138</v>
      </c>
      <c r="AU138" s="269" t="s">
        <v>90</v>
      </c>
      <c r="AV138" s="14" t="s">
        <v>90</v>
      </c>
      <c r="AW138" s="14" t="s">
        <v>4</v>
      </c>
      <c r="AX138" s="14" t="s">
        <v>88</v>
      </c>
      <c r="AY138" s="269" t="s">
        <v>130</v>
      </c>
    </row>
    <row r="139" spans="1:65" s="2" customFormat="1" ht="44.25" customHeight="1">
      <c r="A139" s="38"/>
      <c r="B139" s="39"/>
      <c r="C139" s="235" t="s">
        <v>245</v>
      </c>
      <c r="D139" s="235" t="s">
        <v>133</v>
      </c>
      <c r="E139" s="236" t="s">
        <v>299</v>
      </c>
      <c r="F139" s="237" t="s">
        <v>300</v>
      </c>
      <c r="G139" s="238" t="s">
        <v>173</v>
      </c>
      <c r="H139" s="239">
        <v>29.4</v>
      </c>
      <c r="I139" s="240"/>
      <c r="J139" s="241">
        <f>ROUND(I139*H139,2)</f>
        <v>0</v>
      </c>
      <c r="K139" s="237" t="s">
        <v>186</v>
      </c>
      <c r="L139" s="44"/>
      <c r="M139" s="242" t="s">
        <v>1</v>
      </c>
      <c r="N139" s="243" t="s">
        <v>45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1.8</v>
      </c>
      <c r="T139" s="245">
        <f>S139*H139</f>
        <v>52.92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150</v>
      </c>
      <c r="AT139" s="246" t="s">
        <v>133</v>
      </c>
      <c r="AU139" s="246" t="s">
        <v>90</v>
      </c>
      <c r="AY139" s="17" t="s">
        <v>130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88</v>
      </c>
      <c r="BK139" s="247">
        <f>ROUND(I139*H139,2)</f>
        <v>0</v>
      </c>
      <c r="BL139" s="17" t="s">
        <v>150</v>
      </c>
      <c r="BM139" s="246" t="s">
        <v>301</v>
      </c>
    </row>
    <row r="140" spans="1:51" s="14" customFormat="1" ht="12">
      <c r="A140" s="14"/>
      <c r="B140" s="259"/>
      <c r="C140" s="260"/>
      <c r="D140" s="250" t="s">
        <v>138</v>
      </c>
      <c r="E140" s="261" t="s">
        <v>1</v>
      </c>
      <c r="F140" s="262" t="s">
        <v>302</v>
      </c>
      <c r="G140" s="260"/>
      <c r="H140" s="263">
        <v>29.4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9" t="s">
        <v>138</v>
      </c>
      <c r="AU140" s="269" t="s">
        <v>90</v>
      </c>
      <c r="AV140" s="14" t="s">
        <v>90</v>
      </c>
      <c r="AW140" s="14" t="s">
        <v>36</v>
      </c>
      <c r="AX140" s="14" t="s">
        <v>88</v>
      </c>
      <c r="AY140" s="269" t="s">
        <v>130</v>
      </c>
    </row>
    <row r="141" spans="1:65" s="2" customFormat="1" ht="21.75" customHeight="1">
      <c r="A141" s="38"/>
      <c r="B141" s="39"/>
      <c r="C141" s="235" t="s">
        <v>182</v>
      </c>
      <c r="D141" s="235" t="s">
        <v>133</v>
      </c>
      <c r="E141" s="236" t="s">
        <v>303</v>
      </c>
      <c r="F141" s="237" t="s">
        <v>304</v>
      </c>
      <c r="G141" s="238" t="s">
        <v>185</v>
      </c>
      <c r="H141" s="239">
        <v>14.7</v>
      </c>
      <c r="I141" s="240"/>
      <c r="J141" s="241">
        <f>ROUND(I141*H141,2)</f>
        <v>0</v>
      </c>
      <c r="K141" s="237" t="s">
        <v>1</v>
      </c>
      <c r="L141" s="44"/>
      <c r="M141" s="242" t="s">
        <v>1</v>
      </c>
      <c r="N141" s="243" t="s">
        <v>45</v>
      </c>
      <c r="O141" s="91"/>
      <c r="P141" s="244">
        <f>O141*H141</f>
        <v>0</v>
      </c>
      <c r="Q141" s="244">
        <v>0.05872</v>
      </c>
      <c r="R141" s="244">
        <f>Q141*H141</f>
        <v>0.863184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150</v>
      </c>
      <c r="AT141" s="246" t="s">
        <v>133</v>
      </c>
      <c r="AU141" s="246" t="s">
        <v>90</v>
      </c>
      <c r="AY141" s="17" t="s">
        <v>130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88</v>
      </c>
      <c r="BK141" s="247">
        <f>ROUND(I141*H141,2)</f>
        <v>0</v>
      </c>
      <c r="BL141" s="17" t="s">
        <v>150</v>
      </c>
      <c r="BM141" s="246" t="s">
        <v>305</v>
      </c>
    </row>
    <row r="142" spans="1:51" s="14" customFormat="1" ht="12">
      <c r="A142" s="14"/>
      <c r="B142" s="259"/>
      <c r="C142" s="260"/>
      <c r="D142" s="250" t="s">
        <v>138</v>
      </c>
      <c r="E142" s="261" t="s">
        <v>1</v>
      </c>
      <c r="F142" s="262" t="s">
        <v>306</v>
      </c>
      <c r="G142" s="260"/>
      <c r="H142" s="263">
        <v>14.7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9" t="s">
        <v>138</v>
      </c>
      <c r="AU142" s="269" t="s">
        <v>90</v>
      </c>
      <c r="AV142" s="14" t="s">
        <v>90</v>
      </c>
      <c r="AW142" s="14" t="s">
        <v>36</v>
      </c>
      <c r="AX142" s="14" t="s">
        <v>88</v>
      </c>
      <c r="AY142" s="269" t="s">
        <v>130</v>
      </c>
    </row>
    <row r="143" spans="1:65" s="2" customFormat="1" ht="16.5" customHeight="1">
      <c r="A143" s="38"/>
      <c r="B143" s="39"/>
      <c r="C143" s="235" t="s">
        <v>250</v>
      </c>
      <c r="D143" s="235" t="s">
        <v>133</v>
      </c>
      <c r="E143" s="236" t="s">
        <v>307</v>
      </c>
      <c r="F143" s="237" t="s">
        <v>308</v>
      </c>
      <c r="G143" s="238" t="s">
        <v>204</v>
      </c>
      <c r="H143" s="239">
        <v>49</v>
      </c>
      <c r="I143" s="240"/>
      <c r="J143" s="241">
        <f>ROUND(I143*H143,2)</f>
        <v>0</v>
      </c>
      <c r="K143" s="237" t="s">
        <v>1</v>
      </c>
      <c r="L143" s="44"/>
      <c r="M143" s="242" t="s">
        <v>1</v>
      </c>
      <c r="N143" s="243" t="s">
        <v>45</v>
      </c>
      <c r="O143" s="91"/>
      <c r="P143" s="244">
        <f>O143*H143</f>
        <v>0</v>
      </c>
      <c r="Q143" s="244">
        <v>1E-05</v>
      </c>
      <c r="R143" s="244">
        <f>Q143*H143</f>
        <v>0.0004900000000000001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150</v>
      </c>
      <c r="AT143" s="246" t="s">
        <v>133</v>
      </c>
      <c r="AU143" s="246" t="s">
        <v>90</v>
      </c>
      <c r="AY143" s="17" t="s">
        <v>130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88</v>
      </c>
      <c r="BK143" s="247">
        <f>ROUND(I143*H143,2)</f>
        <v>0</v>
      </c>
      <c r="BL143" s="17" t="s">
        <v>150</v>
      </c>
      <c r="BM143" s="246" t="s">
        <v>309</v>
      </c>
    </row>
    <row r="144" spans="1:51" s="14" customFormat="1" ht="12">
      <c r="A144" s="14"/>
      <c r="B144" s="259"/>
      <c r="C144" s="260"/>
      <c r="D144" s="250" t="s">
        <v>138</v>
      </c>
      <c r="E144" s="261" t="s">
        <v>1</v>
      </c>
      <c r="F144" s="262" t="s">
        <v>310</v>
      </c>
      <c r="G144" s="260"/>
      <c r="H144" s="263">
        <v>49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9" t="s">
        <v>138</v>
      </c>
      <c r="AU144" s="269" t="s">
        <v>90</v>
      </c>
      <c r="AV144" s="14" t="s">
        <v>90</v>
      </c>
      <c r="AW144" s="14" t="s">
        <v>36</v>
      </c>
      <c r="AX144" s="14" t="s">
        <v>88</v>
      </c>
      <c r="AY144" s="269" t="s">
        <v>130</v>
      </c>
    </row>
    <row r="145" spans="1:65" s="2" customFormat="1" ht="21.75" customHeight="1">
      <c r="A145" s="38"/>
      <c r="B145" s="39"/>
      <c r="C145" s="235" t="s">
        <v>241</v>
      </c>
      <c r="D145" s="235" t="s">
        <v>133</v>
      </c>
      <c r="E145" s="236" t="s">
        <v>311</v>
      </c>
      <c r="F145" s="237" t="s">
        <v>312</v>
      </c>
      <c r="G145" s="238" t="s">
        <v>263</v>
      </c>
      <c r="H145" s="239">
        <v>1</v>
      </c>
      <c r="I145" s="240"/>
      <c r="J145" s="241">
        <f>ROUND(I145*H145,2)</f>
        <v>0</v>
      </c>
      <c r="K145" s="237" t="s">
        <v>1</v>
      </c>
      <c r="L145" s="44"/>
      <c r="M145" s="242" t="s">
        <v>1</v>
      </c>
      <c r="N145" s="243" t="s">
        <v>45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150</v>
      </c>
      <c r="AT145" s="246" t="s">
        <v>133</v>
      </c>
      <c r="AU145" s="246" t="s">
        <v>90</v>
      </c>
      <c r="AY145" s="17" t="s">
        <v>130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88</v>
      </c>
      <c r="BK145" s="247">
        <f>ROUND(I145*H145,2)</f>
        <v>0</v>
      </c>
      <c r="BL145" s="17" t="s">
        <v>150</v>
      </c>
      <c r="BM145" s="246" t="s">
        <v>313</v>
      </c>
    </row>
    <row r="146" spans="1:63" s="12" customFormat="1" ht="22.8" customHeight="1">
      <c r="A146" s="12"/>
      <c r="B146" s="219"/>
      <c r="C146" s="220"/>
      <c r="D146" s="221" t="s">
        <v>79</v>
      </c>
      <c r="E146" s="233" t="s">
        <v>97</v>
      </c>
      <c r="F146" s="233" t="s">
        <v>314</v>
      </c>
      <c r="G146" s="220"/>
      <c r="H146" s="220"/>
      <c r="I146" s="223"/>
      <c r="J146" s="234">
        <f>BK146</f>
        <v>0</v>
      </c>
      <c r="K146" s="220"/>
      <c r="L146" s="225"/>
      <c r="M146" s="226"/>
      <c r="N146" s="227"/>
      <c r="O146" s="227"/>
      <c r="P146" s="228">
        <f>SUM(P147:P205)</f>
        <v>0</v>
      </c>
      <c r="Q146" s="227"/>
      <c r="R146" s="228">
        <f>SUM(R147:R205)</f>
        <v>0</v>
      </c>
      <c r="S146" s="227"/>
      <c r="T146" s="229">
        <f>SUM(T147:T205)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0" t="s">
        <v>88</v>
      </c>
      <c r="AT146" s="231" t="s">
        <v>79</v>
      </c>
      <c r="AU146" s="231" t="s">
        <v>88</v>
      </c>
      <c r="AY146" s="230" t="s">
        <v>130</v>
      </c>
      <c r="BK146" s="232">
        <f>SUM(BK147:BK205)</f>
        <v>0</v>
      </c>
    </row>
    <row r="147" spans="1:65" s="2" customFormat="1" ht="33" customHeight="1">
      <c r="A147" s="38"/>
      <c r="B147" s="39"/>
      <c r="C147" s="235" t="s">
        <v>236</v>
      </c>
      <c r="D147" s="235" t="s">
        <v>133</v>
      </c>
      <c r="E147" s="236" t="s">
        <v>315</v>
      </c>
      <c r="F147" s="237" t="s">
        <v>316</v>
      </c>
      <c r="G147" s="238" t="s">
        <v>229</v>
      </c>
      <c r="H147" s="239">
        <v>6510.65</v>
      </c>
      <c r="I147" s="240"/>
      <c r="J147" s="241">
        <f>ROUND(I147*H147,2)</f>
        <v>0</v>
      </c>
      <c r="K147" s="237" t="s">
        <v>186</v>
      </c>
      <c r="L147" s="44"/>
      <c r="M147" s="242" t="s">
        <v>1</v>
      </c>
      <c r="N147" s="243" t="s">
        <v>45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150</v>
      </c>
      <c r="AT147" s="246" t="s">
        <v>133</v>
      </c>
      <c r="AU147" s="246" t="s">
        <v>90</v>
      </c>
      <c r="AY147" s="17" t="s">
        <v>130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88</v>
      </c>
      <c r="BK147" s="247">
        <f>ROUND(I147*H147,2)</f>
        <v>0</v>
      </c>
      <c r="BL147" s="17" t="s">
        <v>150</v>
      </c>
      <c r="BM147" s="246" t="s">
        <v>317</v>
      </c>
    </row>
    <row r="148" spans="1:51" s="14" customFormat="1" ht="12">
      <c r="A148" s="14"/>
      <c r="B148" s="259"/>
      <c r="C148" s="260"/>
      <c r="D148" s="250" t="s">
        <v>138</v>
      </c>
      <c r="E148" s="261" t="s">
        <v>1</v>
      </c>
      <c r="F148" s="262" t="s">
        <v>318</v>
      </c>
      <c r="G148" s="260"/>
      <c r="H148" s="263">
        <v>175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9" t="s">
        <v>138</v>
      </c>
      <c r="AU148" s="269" t="s">
        <v>90</v>
      </c>
      <c r="AV148" s="14" t="s">
        <v>90</v>
      </c>
      <c r="AW148" s="14" t="s">
        <v>36</v>
      </c>
      <c r="AX148" s="14" t="s">
        <v>80</v>
      </c>
      <c r="AY148" s="269" t="s">
        <v>130</v>
      </c>
    </row>
    <row r="149" spans="1:51" s="14" customFormat="1" ht="12">
      <c r="A149" s="14"/>
      <c r="B149" s="259"/>
      <c r="C149" s="260"/>
      <c r="D149" s="250" t="s">
        <v>138</v>
      </c>
      <c r="E149" s="261" t="s">
        <v>1</v>
      </c>
      <c r="F149" s="262" t="s">
        <v>319</v>
      </c>
      <c r="G149" s="260"/>
      <c r="H149" s="263">
        <v>30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9" t="s">
        <v>138</v>
      </c>
      <c r="AU149" s="269" t="s">
        <v>90</v>
      </c>
      <c r="AV149" s="14" t="s">
        <v>90</v>
      </c>
      <c r="AW149" s="14" t="s">
        <v>36</v>
      </c>
      <c r="AX149" s="14" t="s">
        <v>80</v>
      </c>
      <c r="AY149" s="269" t="s">
        <v>130</v>
      </c>
    </row>
    <row r="150" spans="1:51" s="14" customFormat="1" ht="12">
      <c r="A150" s="14"/>
      <c r="B150" s="259"/>
      <c r="C150" s="260"/>
      <c r="D150" s="250" t="s">
        <v>138</v>
      </c>
      <c r="E150" s="261" t="s">
        <v>1</v>
      </c>
      <c r="F150" s="262" t="s">
        <v>320</v>
      </c>
      <c r="G150" s="260"/>
      <c r="H150" s="263">
        <v>6250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9" t="s">
        <v>138</v>
      </c>
      <c r="AU150" s="269" t="s">
        <v>90</v>
      </c>
      <c r="AV150" s="14" t="s">
        <v>90</v>
      </c>
      <c r="AW150" s="14" t="s">
        <v>36</v>
      </c>
      <c r="AX150" s="14" t="s">
        <v>80</v>
      </c>
      <c r="AY150" s="269" t="s">
        <v>130</v>
      </c>
    </row>
    <row r="151" spans="1:51" s="14" customFormat="1" ht="12">
      <c r="A151" s="14"/>
      <c r="B151" s="259"/>
      <c r="C151" s="260"/>
      <c r="D151" s="250" t="s">
        <v>138</v>
      </c>
      <c r="E151" s="261" t="s">
        <v>1</v>
      </c>
      <c r="F151" s="262" t="s">
        <v>321</v>
      </c>
      <c r="G151" s="260"/>
      <c r="H151" s="263">
        <v>35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9" t="s">
        <v>138</v>
      </c>
      <c r="AU151" s="269" t="s">
        <v>90</v>
      </c>
      <c r="AV151" s="14" t="s">
        <v>90</v>
      </c>
      <c r="AW151" s="14" t="s">
        <v>36</v>
      </c>
      <c r="AX151" s="14" t="s">
        <v>80</v>
      </c>
      <c r="AY151" s="269" t="s">
        <v>130</v>
      </c>
    </row>
    <row r="152" spans="1:51" s="14" customFormat="1" ht="12">
      <c r="A152" s="14"/>
      <c r="B152" s="259"/>
      <c r="C152" s="260"/>
      <c r="D152" s="250" t="s">
        <v>138</v>
      </c>
      <c r="E152" s="261" t="s">
        <v>1</v>
      </c>
      <c r="F152" s="262" t="s">
        <v>322</v>
      </c>
      <c r="G152" s="260"/>
      <c r="H152" s="263">
        <v>3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9" t="s">
        <v>138</v>
      </c>
      <c r="AU152" s="269" t="s">
        <v>90</v>
      </c>
      <c r="AV152" s="14" t="s">
        <v>90</v>
      </c>
      <c r="AW152" s="14" t="s">
        <v>36</v>
      </c>
      <c r="AX152" s="14" t="s">
        <v>80</v>
      </c>
      <c r="AY152" s="269" t="s">
        <v>130</v>
      </c>
    </row>
    <row r="153" spans="1:51" s="14" customFormat="1" ht="12">
      <c r="A153" s="14"/>
      <c r="B153" s="259"/>
      <c r="C153" s="260"/>
      <c r="D153" s="250" t="s">
        <v>138</v>
      </c>
      <c r="E153" s="261" t="s">
        <v>1</v>
      </c>
      <c r="F153" s="262" t="s">
        <v>323</v>
      </c>
      <c r="G153" s="260"/>
      <c r="H153" s="263">
        <v>1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9" t="s">
        <v>138</v>
      </c>
      <c r="AU153" s="269" t="s">
        <v>90</v>
      </c>
      <c r="AV153" s="14" t="s">
        <v>90</v>
      </c>
      <c r="AW153" s="14" t="s">
        <v>36</v>
      </c>
      <c r="AX153" s="14" t="s">
        <v>80</v>
      </c>
      <c r="AY153" s="269" t="s">
        <v>130</v>
      </c>
    </row>
    <row r="154" spans="1:51" s="14" customFormat="1" ht="12">
      <c r="A154" s="14"/>
      <c r="B154" s="259"/>
      <c r="C154" s="260"/>
      <c r="D154" s="250" t="s">
        <v>138</v>
      </c>
      <c r="E154" s="261" t="s">
        <v>1</v>
      </c>
      <c r="F154" s="262" t="s">
        <v>324</v>
      </c>
      <c r="G154" s="260"/>
      <c r="H154" s="263">
        <v>15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9" t="s">
        <v>138</v>
      </c>
      <c r="AU154" s="269" t="s">
        <v>90</v>
      </c>
      <c r="AV154" s="14" t="s">
        <v>90</v>
      </c>
      <c r="AW154" s="14" t="s">
        <v>36</v>
      </c>
      <c r="AX154" s="14" t="s">
        <v>80</v>
      </c>
      <c r="AY154" s="269" t="s">
        <v>130</v>
      </c>
    </row>
    <row r="155" spans="1:51" s="14" customFormat="1" ht="12">
      <c r="A155" s="14"/>
      <c r="B155" s="259"/>
      <c r="C155" s="260"/>
      <c r="D155" s="250" t="s">
        <v>138</v>
      </c>
      <c r="E155" s="261" t="s">
        <v>1</v>
      </c>
      <c r="F155" s="262" t="s">
        <v>325</v>
      </c>
      <c r="G155" s="260"/>
      <c r="H155" s="263">
        <v>0.65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9" t="s">
        <v>138</v>
      </c>
      <c r="AU155" s="269" t="s">
        <v>90</v>
      </c>
      <c r="AV155" s="14" t="s">
        <v>90</v>
      </c>
      <c r="AW155" s="14" t="s">
        <v>36</v>
      </c>
      <c r="AX155" s="14" t="s">
        <v>80</v>
      </c>
      <c r="AY155" s="269" t="s">
        <v>130</v>
      </c>
    </row>
    <row r="156" spans="1:51" s="14" customFormat="1" ht="12">
      <c r="A156" s="14"/>
      <c r="B156" s="259"/>
      <c r="C156" s="260"/>
      <c r="D156" s="250" t="s">
        <v>138</v>
      </c>
      <c r="E156" s="261" t="s">
        <v>1</v>
      </c>
      <c r="F156" s="262" t="s">
        <v>326</v>
      </c>
      <c r="G156" s="260"/>
      <c r="H156" s="263">
        <v>1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9" t="s">
        <v>138</v>
      </c>
      <c r="AU156" s="269" t="s">
        <v>90</v>
      </c>
      <c r="AV156" s="14" t="s">
        <v>90</v>
      </c>
      <c r="AW156" s="14" t="s">
        <v>36</v>
      </c>
      <c r="AX156" s="14" t="s">
        <v>80</v>
      </c>
      <c r="AY156" s="269" t="s">
        <v>130</v>
      </c>
    </row>
    <row r="157" spans="1:51" s="15" customFormat="1" ht="12">
      <c r="A157" s="15"/>
      <c r="B157" s="275"/>
      <c r="C157" s="276"/>
      <c r="D157" s="250" t="s">
        <v>138</v>
      </c>
      <c r="E157" s="277" t="s">
        <v>1</v>
      </c>
      <c r="F157" s="278" t="s">
        <v>289</v>
      </c>
      <c r="G157" s="276"/>
      <c r="H157" s="279">
        <v>6510.65</v>
      </c>
      <c r="I157" s="280"/>
      <c r="J157" s="276"/>
      <c r="K157" s="276"/>
      <c r="L157" s="281"/>
      <c r="M157" s="282"/>
      <c r="N157" s="283"/>
      <c r="O157" s="283"/>
      <c r="P157" s="283"/>
      <c r="Q157" s="283"/>
      <c r="R157" s="283"/>
      <c r="S157" s="283"/>
      <c r="T157" s="28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5" t="s">
        <v>138</v>
      </c>
      <c r="AU157" s="285" t="s">
        <v>90</v>
      </c>
      <c r="AV157" s="15" t="s">
        <v>150</v>
      </c>
      <c r="AW157" s="15" t="s">
        <v>36</v>
      </c>
      <c r="AX157" s="15" t="s">
        <v>88</v>
      </c>
      <c r="AY157" s="285" t="s">
        <v>130</v>
      </c>
    </row>
    <row r="158" spans="1:65" s="2" customFormat="1" ht="21.75" customHeight="1">
      <c r="A158" s="38"/>
      <c r="B158" s="39"/>
      <c r="C158" s="235" t="s">
        <v>189</v>
      </c>
      <c r="D158" s="235" t="s">
        <v>133</v>
      </c>
      <c r="E158" s="236" t="s">
        <v>327</v>
      </c>
      <c r="F158" s="237" t="s">
        <v>328</v>
      </c>
      <c r="G158" s="238" t="s">
        <v>229</v>
      </c>
      <c r="H158" s="239">
        <v>6715.65</v>
      </c>
      <c r="I158" s="240"/>
      <c r="J158" s="241">
        <f>ROUND(I158*H158,2)</f>
        <v>0</v>
      </c>
      <c r="K158" s="237" t="s">
        <v>186</v>
      </c>
      <c r="L158" s="44"/>
      <c r="M158" s="242" t="s">
        <v>1</v>
      </c>
      <c r="N158" s="243" t="s">
        <v>45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150</v>
      </c>
      <c r="AT158" s="246" t="s">
        <v>133</v>
      </c>
      <c r="AU158" s="246" t="s">
        <v>90</v>
      </c>
      <c r="AY158" s="17" t="s">
        <v>130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88</v>
      </c>
      <c r="BK158" s="247">
        <f>ROUND(I158*H158,2)</f>
        <v>0</v>
      </c>
      <c r="BL158" s="17" t="s">
        <v>150</v>
      </c>
      <c r="BM158" s="246" t="s">
        <v>329</v>
      </c>
    </row>
    <row r="159" spans="1:51" s="14" customFormat="1" ht="12">
      <c r="A159" s="14"/>
      <c r="B159" s="259"/>
      <c r="C159" s="260"/>
      <c r="D159" s="250" t="s">
        <v>138</v>
      </c>
      <c r="E159" s="261" t="s">
        <v>1</v>
      </c>
      <c r="F159" s="262" t="s">
        <v>318</v>
      </c>
      <c r="G159" s="260"/>
      <c r="H159" s="263">
        <v>175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9" t="s">
        <v>138</v>
      </c>
      <c r="AU159" s="269" t="s">
        <v>90</v>
      </c>
      <c r="AV159" s="14" t="s">
        <v>90</v>
      </c>
      <c r="AW159" s="14" t="s">
        <v>36</v>
      </c>
      <c r="AX159" s="14" t="s">
        <v>80</v>
      </c>
      <c r="AY159" s="269" t="s">
        <v>130</v>
      </c>
    </row>
    <row r="160" spans="1:51" s="14" customFormat="1" ht="12">
      <c r="A160" s="14"/>
      <c r="B160" s="259"/>
      <c r="C160" s="260"/>
      <c r="D160" s="250" t="s">
        <v>138</v>
      </c>
      <c r="E160" s="261" t="s">
        <v>1</v>
      </c>
      <c r="F160" s="262" t="s">
        <v>319</v>
      </c>
      <c r="G160" s="260"/>
      <c r="H160" s="263">
        <v>30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9" t="s">
        <v>138</v>
      </c>
      <c r="AU160" s="269" t="s">
        <v>90</v>
      </c>
      <c r="AV160" s="14" t="s">
        <v>90</v>
      </c>
      <c r="AW160" s="14" t="s">
        <v>36</v>
      </c>
      <c r="AX160" s="14" t="s">
        <v>80</v>
      </c>
      <c r="AY160" s="269" t="s">
        <v>130</v>
      </c>
    </row>
    <row r="161" spans="1:51" s="14" customFormat="1" ht="12">
      <c r="A161" s="14"/>
      <c r="B161" s="259"/>
      <c r="C161" s="260"/>
      <c r="D161" s="250" t="s">
        <v>138</v>
      </c>
      <c r="E161" s="261" t="s">
        <v>1</v>
      </c>
      <c r="F161" s="262" t="s">
        <v>320</v>
      </c>
      <c r="G161" s="260"/>
      <c r="H161" s="263">
        <v>6250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9" t="s">
        <v>138</v>
      </c>
      <c r="AU161" s="269" t="s">
        <v>90</v>
      </c>
      <c r="AV161" s="14" t="s">
        <v>90</v>
      </c>
      <c r="AW161" s="14" t="s">
        <v>36</v>
      </c>
      <c r="AX161" s="14" t="s">
        <v>80</v>
      </c>
      <c r="AY161" s="269" t="s">
        <v>130</v>
      </c>
    </row>
    <row r="162" spans="1:51" s="14" customFormat="1" ht="12">
      <c r="A162" s="14"/>
      <c r="B162" s="259"/>
      <c r="C162" s="260"/>
      <c r="D162" s="250" t="s">
        <v>138</v>
      </c>
      <c r="E162" s="261" t="s">
        <v>1</v>
      </c>
      <c r="F162" s="262" t="s">
        <v>321</v>
      </c>
      <c r="G162" s="260"/>
      <c r="H162" s="263">
        <v>35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138</v>
      </c>
      <c r="AU162" s="269" t="s">
        <v>90</v>
      </c>
      <c r="AV162" s="14" t="s">
        <v>90</v>
      </c>
      <c r="AW162" s="14" t="s">
        <v>36</v>
      </c>
      <c r="AX162" s="14" t="s">
        <v>80</v>
      </c>
      <c r="AY162" s="269" t="s">
        <v>130</v>
      </c>
    </row>
    <row r="163" spans="1:51" s="14" customFormat="1" ht="12">
      <c r="A163" s="14"/>
      <c r="B163" s="259"/>
      <c r="C163" s="260"/>
      <c r="D163" s="250" t="s">
        <v>138</v>
      </c>
      <c r="E163" s="261" t="s">
        <v>1</v>
      </c>
      <c r="F163" s="262" t="s">
        <v>322</v>
      </c>
      <c r="G163" s="260"/>
      <c r="H163" s="263">
        <v>3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9" t="s">
        <v>138</v>
      </c>
      <c r="AU163" s="269" t="s">
        <v>90</v>
      </c>
      <c r="AV163" s="14" t="s">
        <v>90</v>
      </c>
      <c r="AW163" s="14" t="s">
        <v>36</v>
      </c>
      <c r="AX163" s="14" t="s">
        <v>80</v>
      </c>
      <c r="AY163" s="269" t="s">
        <v>130</v>
      </c>
    </row>
    <row r="164" spans="1:51" s="14" customFormat="1" ht="12">
      <c r="A164" s="14"/>
      <c r="B164" s="259"/>
      <c r="C164" s="260"/>
      <c r="D164" s="250" t="s">
        <v>138</v>
      </c>
      <c r="E164" s="261" t="s">
        <v>1</v>
      </c>
      <c r="F164" s="262" t="s">
        <v>323</v>
      </c>
      <c r="G164" s="260"/>
      <c r="H164" s="263">
        <v>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9" t="s">
        <v>138</v>
      </c>
      <c r="AU164" s="269" t="s">
        <v>90</v>
      </c>
      <c r="AV164" s="14" t="s">
        <v>90</v>
      </c>
      <c r="AW164" s="14" t="s">
        <v>36</v>
      </c>
      <c r="AX164" s="14" t="s">
        <v>80</v>
      </c>
      <c r="AY164" s="269" t="s">
        <v>130</v>
      </c>
    </row>
    <row r="165" spans="1:51" s="14" customFormat="1" ht="12">
      <c r="A165" s="14"/>
      <c r="B165" s="259"/>
      <c r="C165" s="260"/>
      <c r="D165" s="250" t="s">
        <v>138</v>
      </c>
      <c r="E165" s="261" t="s">
        <v>1</v>
      </c>
      <c r="F165" s="262" t="s">
        <v>324</v>
      </c>
      <c r="G165" s="260"/>
      <c r="H165" s="263">
        <v>15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138</v>
      </c>
      <c r="AU165" s="269" t="s">
        <v>90</v>
      </c>
      <c r="AV165" s="14" t="s">
        <v>90</v>
      </c>
      <c r="AW165" s="14" t="s">
        <v>36</v>
      </c>
      <c r="AX165" s="14" t="s">
        <v>80</v>
      </c>
      <c r="AY165" s="269" t="s">
        <v>130</v>
      </c>
    </row>
    <row r="166" spans="1:51" s="14" customFormat="1" ht="12">
      <c r="A166" s="14"/>
      <c r="B166" s="259"/>
      <c r="C166" s="260"/>
      <c r="D166" s="250" t="s">
        <v>138</v>
      </c>
      <c r="E166" s="261" t="s">
        <v>1</v>
      </c>
      <c r="F166" s="262" t="s">
        <v>325</v>
      </c>
      <c r="G166" s="260"/>
      <c r="H166" s="263">
        <v>0.65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9" t="s">
        <v>138</v>
      </c>
      <c r="AU166" s="269" t="s">
        <v>90</v>
      </c>
      <c r="AV166" s="14" t="s">
        <v>90</v>
      </c>
      <c r="AW166" s="14" t="s">
        <v>36</v>
      </c>
      <c r="AX166" s="14" t="s">
        <v>80</v>
      </c>
      <c r="AY166" s="269" t="s">
        <v>130</v>
      </c>
    </row>
    <row r="167" spans="1:51" s="14" customFormat="1" ht="12">
      <c r="A167" s="14"/>
      <c r="B167" s="259"/>
      <c r="C167" s="260"/>
      <c r="D167" s="250" t="s">
        <v>138</v>
      </c>
      <c r="E167" s="261" t="s">
        <v>1</v>
      </c>
      <c r="F167" s="262" t="s">
        <v>326</v>
      </c>
      <c r="G167" s="260"/>
      <c r="H167" s="263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9" t="s">
        <v>138</v>
      </c>
      <c r="AU167" s="269" t="s">
        <v>90</v>
      </c>
      <c r="AV167" s="14" t="s">
        <v>90</v>
      </c>
      <c r="AW167" s="14" t="s">
        <v>36</v>
      </c>
      <c r="AX167" s="14" t="s">
        <v>80</v>
      </c>
      <c r="AY167" s="269" t="s">
        <v>130</v>
      </c>
    </row>
    <row r="168" spans="1:51" s="14" customFormat="1" ht="12">
      <c r="A168" s="14"/>
      <c r="B168" s="259"/>
      <c r="C168" s="260"/>
      <c r="D168" s="250" t="s">
        <v>138</v>
      </c>
      <c r="E168" s="261" t="s">
        <v>1</v>
      </c>
      <c r="F168" s="262" t="s">
        <v>330</v>
      </c>
      <c r="G168" s="260"/>
      <c r="H168" s="263">
        <v>205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9" t="s">
        <v>138</v>
      </c>
      <c r="AU168" s="269" t="s">
        <v>90</v>
      </c>
      <c r="AV168" s="14" t="s">
        <v>90</v>
      </c>
      <c r="AW168" s="14" t="s">
        <v>36</v>
      </c>
      <c r="AX168" s="14" t="s">
        <v>80</v>
      </c>
      <c r="AY168" s="269" t="s">
        <v>130</v>
      </c>
    </row>
    <row r="169" spans="1:51" s="15" customFormat="1" ht="12">
      <c r="A169" s="15"/>
      <c r="B169" s="275"/>
      <c r="C169" s="276"/>
      <c r="D169" s="250" t="s">
        <v>138</v>
      </c>
      <c r="E169" s="277" t="s">
        <v>1</v>
      </c>
      <c r="F169" s="278" t="s">
        <v>289</v>
      </c>
      <c r="G169" s="276"/>
      <c r="H169" s="279">
        <v>6715.65</v>
      </c>
      <c r="I169" s="280"/>
      <c r="J169" s="276"/>
      <c r="K169" s="276"/>
      <c r="L169" s="281"/>
      <c r="M169" s="282"/>
      <c r="N169" s="283"/>
      <c r="O169" s="283"/>
      <c r="P169" s="283"/>
      <c r="Q169" s="283"/>
      <c r="R169" s="283"/>
      <c r="S169" s="283"/>
      <c r="T169" s="28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5" t="s">
        <v>138</v>
      </c>
      <c r="AU169" s="285" t="s">
        <v>90</v>
      </c>
      <c r="AV169" s="15" t="s">
        <v>150</v>
      </c>
      <c r="AW169" s="15" t="s">
        <v>36</v>
      </c>
      <c r="AX169" s="15" t="s">
        <v>88</v>
      </c>
      <c r="AY169" s="285" t="s">
        <v>130</v>
      </c>
    </row>
    <row r="170" spans="1:65" s="2" customFormat="1" ht="33" customHeight="1">
      <c r="A170" s="38"/>
      <c r="B170" s="39"/>
      <c r="C170" s="235" t="s">
        <v>197</v>
      </c>
      <c r="D170" s="235" t="s">
        <v>133</v>
      </c>
      <c r="E170" s="236" t="s">
        <v>331</v>
      </c>
      <c r="F170" s="237" t="s">
        <v>332</v>
      </c>
      <c r="G170" s="238" t="s">
        <v>229</v>
      </c>
      <c r="H170" s="239">
        <v>94019.1</v>
      </c>
      <c r="I170" s="240"/>
      <c r="J170" s="241">
        <f>ROUND(I170*H170,2)</f>
        <v>0</v>
      </c>
      <c r="K170" s="237" t="s">
        <v>186</v>
      </c>
      <c r="L170" s="44"/>
      <c r="M170" s="242" t="s">
        <v>1</v>
      </c>
      <c r="N170" s="243" t="s">
        <v>45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150</v>
      </c>
      <c r="AT170" s="246" t="s">
        <v>133</v>
      </c>
      <c r="AU170" s="246" t="s">
        <v>90</v>
      </c>
      <c r="AY170" s="17" t="s">
        <v>130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88</v>
      </c>
      <c r="BK170" s="247">
        <f>ROUND(I170*H170,2)</f>
        <v>0</v>
      </c>
      <c r="BL170" s="17" t="s">
        <v>150</v>
      </c>
      <c r="BM170" s="246" t="s">
        <v>333</v>
      </c>
    </row>
    <row r="171" spans="1:51" s="14" customFormat="1" ht="12">
      <c r="A171" s="14"/>
      <c r="B171" s="259"/>
      <c r="C171" s="260"/>
      <c r="D171" s="250" t="s">
        <v>138</v>
      </c>
      <c r="E171" s="261" t="s">
        <v>1</v>
      </c>
      <c r="F171" s="262" t="s">
        <v>318</v>
      </c>
      <c r="G171" s="260"/>
      <c r="H171" s="263">
        <v>175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9" t="s">
        <v>138</v>
      </c>
      <c r="AU171" s="269" t="s">
        <v>90</v>
      </c>
      <c r="AV171" s="14" t="s">
        <v>90</v>
      </c>
      <c r="AW171" s="14" t="s">
        <v>36</v>
      </c>
      <c r="AX171" s="14" t="s">
        <v>80</v>
      </c>
      <c r="AY171" s="269" t="s">
        <v>130</v>
      </c>
    </row>
    <row r="172" spans="1:51" s="14" customFormat="1" ht="12">
      <c r="A172" s="14"/>
      <c r="B172" s="259"/>
      <c r="C172" s="260"/>
      <c r="D172" s="250" t="s">
        <v>138</v>
      </c>
      <c r="E172" s="261" t="s">
        <v>1</v>
      </c>
      <c r="F172" s="262" t="s">
        <v>319</v>
      </c>
      <c r="G172" s="260"/>
      <c r="H172" s="263">
        <v>30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9" t="s">
        <v>138</v>
      </c>
      <c r="AU172" s="269" t="s">
        <v>90</v>
      </c>
      <c r="AV172" s="14" t="s">
        <v>90</v>
      </c>
      <c r="AW172" s="14" t="s">
        <v>36</v>
      </c>
      <c r="AX172" s="14" t="s">
        <v>80</v>
      </c>
      <c r="AY172" s="269" t="s">
        <v>130</v>
      </c>
    </row>
    <row r="173" spans="1:51" s="14" customFormat="1" ht="12">
      <c r="A173" s="14"/>
      <c r="B173" s="259"/>
      <c r="C173" s="260"/>
      <c r="D173" s="250" t="s">
        <v>138</v>
      </c>
      <c r="E173" s="261" t="s">
        <v>1</v>
      </c>
      <c r="F173" s="262" t="s">
        <v>320</v>
      </c>
      <c r="G173" s="260"/>
      <c r="H173" s="263">
        <v>6250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9" t="s">
        <v>138</v>
      </c>
      <c r="AU173" s="269" t="s">
        <v>90</v>
      </c>
      <c r="AV173" s="14" t="s">
        <v>90</v>
      </c>
      <c r="AW173" s="14" t="s">
        <v>36</v>
      </c>
      <c r="AX173" s="14" t="s">
        <v>80</v>
      </c>
      <c r="AY173" s="269" t="s">
        <v>130</v>
      </c>
    </row>
    <row r="174" spans="1:51" s="14" customFormat="1" ht="12">
      <c r="A174" s="14"/>
      <c r="B174" s="259"/>
      <c r="C174" s="260"/>
      <c r="D174" s="250" t="s">
        <v>138</v>
      </c>
      <c r="E174" s="261" t="s">
        <v>1</v>
      </c>
      <c r="F174" s="262" t="s">
        <v>321</v>
      </c>
      <c r="G174" s="260"/>
      <c r="H174" s="263">
        <v>35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9" t="s">
        <v>138</v>
      </c>
      <c r="AU174" s="269" t="s">
        <v>90</v>
      </c>
      <c r="AV174" s="14" t="s">
        <v>90</v>
      </c>
      <c r="AW174" s="14" t="s">
        <v>36</v>
      </c>
      <c r="AX174" s="14" t="s">
        <v>80</v>
      </c>
      <c r="AY174" s="269" t="s">
        <v>130</v>
      </c>
    </row>
    <row r="175" spans="1:51" s="14" customFormat="1" ht="12">
      <c r="A175" s="14"/>
      <c r="B175" s="259"/>
      <c r="C175" s="260"/>
      <c r="D175" s="250" t="s">
        <v>138</v>
      </c>
      <c r="E175" s="261" t="s">
        <v>1</v>
      </c>
      <c r="F175" s="262" t="s">
        <v>322</v>
      </c>
      <c r="G175" s="260"/>
      <c r="H175" s="263">
        <v>3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9" t="s">
        <v>138</v>
      </c>
      <c r="AU175" s="269" t="s">
        <v>90</v>
      </c>
      <c r="AV175" s="14" t="s">
        <v>90</v>
      </c>
      <c r="AW175" s="14" t="s">
        <v>36</v>
      </c>
      <c r="AX175" s="14" t="s">
        <v>80</v>
      </c>
      <c r="AY175" s="269" t="s">
        <v>130</v>
      </c>
    </row>
    <row r="176" spans="1:51" s="14" customFormat="1" ht="12">
      <c r="A176" s="14"/>
      <c r="B176" s="259"/>
      <c r="C176" s="260"/>
      <c r="D176" s="250" t="s">
        <v>138</v>
      </c>
      <c r="E176" s="261" t="s">
        <v>1</v>
      </c>
      <c r="F176" s="262" t="s">
        <v>323</v>
      </c>
      <c r="G176" s="260"/>
      <c r="H176" s="263">
        <v>1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138</v>
      </c>
      <c r="AU176" s="269" t="s">
        <v>90</v>
      </c>
      <c r="AV176" s="14" t="s">
        <v>90</v>
      </c>
      <c r="AW176" s="14" t="s">
        <v>36</v>
      </c>
      <c r="AX176" s="14" t="s">
        <v>80</v>
      </c>
      <c r="AY176" s="269" t="s">
        <v>130</v>
      </c>
    </row>
    <row r="177" spans="1:51" s="14" customFormat="1" ht="12">
      <c r="A177" s="14"/>
      <c r="B177" s="259"/>
      <c r="C177" s="260"/>
      <c r="D177" s="250" t="s">
        <v>138</v>
      </c>
      <c r="E177" s="261" t="s">
        <v>1</v>
      </c>
      <c r="F177" s="262" t="s">
        <v>324</v>
      </c>
      <c r="G177" s="260"/>
      <c r="H177" s="263">
        <v>15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9" t="s">
        <v>138</v>
      </c>
      <c r="AU177" s="269" t="s">
        <v>90</v>
      </c>
      <c r="AV177" s="14" t="s">
        <v>90</v>
      </c>
      <c r="AW177" s="14" t="s">
        <v>36</v>
      </c>
      <c r="AX177" s="14" t="s">
        <v>80</v>
      </c>
      <c r="AY177" s="269" t="s">
        <v>130</v>
      </c>
    </row>
    <row r="178" spans="1:51" s="14" customFormat="1" ht="12">
      <c r="A178" s="14"/>
      <c r="B178" s="259"/>
      <c r="C178" s="260"/>
      <c r="D178" s="250" t="s">
        <v>138</v>
      </c>
      <c r="E178" s="261" t="s">
        <v>1</v>
      </c>
      <c r="F178" s="262" t="s">
        <v>325</v>
      </c>
      <c r="G178" s="260"/>
      <c r="H178" s="263">
        <v>0.65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9" t="s">
        <v>138</v>
      </c>
      <c r="AU178" s="269" t="s">
        <v>90</v>
      </c>
      <c r="AV178" s="14" t="s">
        <v>90</v>
      </c>
      <c r="AW178" s="14" t="s">
        <v>36</v>
      </c>
      <c r="AX178" s="14" t="s">
        <v>80</v>
      </c>
      <c r="AY178" s="269" t="s">
        <v>130</v>
      </c>
    </row>
    <row r="179" spans="1:51" s="14" customFormat="1" ht="12">
      <c r="A179" s="14"/>
      <c r="B179" s="259"/>
      <c r="C179" s="260"/>
      <c r="D179" s="250" t="s">
        <v>138</v>
      </c>
      <c r="E179" s="261" t="s">
        <v>1</v>
      </c>
      <c r="F179" s="262" t="s">
        <v>326</v>
      </c>
      <c r="G179" s="260"/>
      <c r="H179" s="263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9" t="s">
        <v>138</v>
      </c>
      <c r="AU179" s="269" t="s">
        <v>90</v>
      </c>
      <c r="AV179" s="14" t="s">
        <v>90</v>
      </c>
      <c r="AW179" s="14" t="s">
        <v>36</v>
      </c>
      <c r="AX179" s="14" t="s">
        <v>80</v>
      </c>
      <c r="AY179" s="269" t="s">
        <v>130</v>
      </c>
    </row>
    <row r="180" spans="1:51" s="14" customFormat="1" ht="12">
      <c r="A180" s="14"/>
      <c r="B180" s="259"/>
      <c r="C180" s="260"/>
      <c r="D180" s="250" t="s">
        <v>138</v>
      </c>
      <c r="E180" s="261" t="s">
        <v>1</v>
      </c>
      <c r="F180" s="262" t="s">
        <v>330</v>
      </c>
      <c r="G180" s="260"/>
      <c r="H180" s="263">
        <v>205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9" t="s">
        <v>138</v>
      </c>
      <c r="AU180" s="269" t="s">
        <v>90</v>
      </c>
      <c r="AV180" s="14" t="s">
        <v>90</v>
      </c>
      <c r="AW180" s="14" t="s">
        <v>36</v>
      </c>
      <c r="AX180" s="14" t="s">
        <v>80</v>
      </c>
      <c r="AY180" s="269" t="s">
        <v>130</v>
      </c>
    </row>
    <row r="181" spans="1:51" s="15" customFormat="1" ht="12">
      <c r="A181" s="15"/>
      <c r="B181" s="275"/>
      <c r="C181" s="276"/>
      <c r="D181" s="250" t="s">
        <v>138</v>
      </c>
      <c r="E181" s="277" t="s">
        <v>1</v>
      </c>
      <c r="F181" s="278" t="s">
        <v>289</v>
      </c>
      <c r="G181" s="276"/>
      <c r="H181" s="279">
        <v>6715.65</v>
      </c>
      <c r="I181" s="280"/>
      <c r="J181" s="276"/>
      <c r="K181" s="276"/>
      <c r="L181" s="281"/>
      <c r="M181" s="282"/>
      <c r="N181" s="283"/>
      <c r="O181" s="283"/>
      <c r="P181" s="283"/>
      <c r="Q181" s="283"/>
      <c r="R181" s="283"/>
      <c r="S181" s="283"/>
      <c r="T181" s="28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5" t="s">
        <v>138</v>
      </c>
      <c r="AU181" s="285" t="s">
        <v>90</v>
      </c>
      <c r="AV181" s="15" t="s">
        <v>150</v>
      </c>
      <c r="AW181" s="15" t="s">
        <v>36</v>
      </c>
      <c r="AX181" s="15" t="s">
        <v>88</v>
      </c>
      <c r="AY181" s="285" t="s">
        <v>130</v>
      </c>
    </row>
    <row r="182" spans="1:51" s="14" customFormat="1" ht="12">
      <c r="A182" s="14"/>
      <c r="B182" s="259"/>
      <c r="C182" s="260"/>
      <c r="D182" s="250" t="s">
        <v>138</v>
      </c>
      <c r="E182" s="260"/>
      <c r="F182" s="262" t="s">
        <v>334</v>
      </c>
      <c r="G182" s="260"/>
      <c r="H182" s="263">
        <v>94019.1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9" t="s">
        <v>138</v>
      </c>
      <c r="AU182" s="269" t="s">
        <v>90</v>
      </c>
      <c r="AV182" s="14" t="s">
        <v>90</v>
      </c>
      <c r="AW182" s="14" t="s">
        <v>4</v>
      </c>
      <c r="AX182" s="14" t="s">
        <v>88</v>
      </c>
      <c r="AY182" s="269" t="s">
        <v>130</v>
      </c>
    </row>
    <row r="183" spans="1:65" s="2" customFormat="1" ht="21.75" customHeight="1">
      <c r="A183" s="38"/>
      <c r="B183" s="39"/>
      <c r="C183" s="235" t="s">
        <v>170</v>
      </c>
      <c r="D183" s="235" t="s">
        <v>133</v>
      </c>
      <c r="E183" s="236" t="s">
        <v>335</v>
      </c>
      <c r="F183" s="237" t="s">
        <v>336</v>
      </c>
      <c r="G183" s="238" t="s">
        <v>229</v>
      </c>
      <c r="H183" s="239">
        <v>1682</v>
      </c>
      <c r="I183" s="240"/>
      <c r="J183" s="241">
        <f>ROUND(I183*H183,2)</f>
        <v>0</v>
      </c>
      <c r="K183" s="237" t="s">
        <v>186</v>
      </c>
      <c r="L183" s="44"/>
      <c r="M183" s="242" t="s">
        <v>1</v>
      </c>
      <c r="N183" s="243" t="s">
        <v>45</v>
      </c>
      <c r="O183" s="91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150</v>
      </c>
      <c r="AT183" s="246" t="s">
        <v>133</v>
      </c>
      <c r="AU183" s="246" t="s">
        <v>90</v>
      </c>
      <c r="AY183" s="17" t="s">
        <v>130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7" t="s">
        <v>88</v>
      </c>
      <c r="BK183" s="247">
        <f>ROUND(I183*H183,2)</f>
        <v>0</v>
      </c>
      <c r="BL183" s="17" t="s">
        <v>150</v>
      </c>
      <c r="BM183" s="246" t="s">
        <v>337</v>
      </c>
    </row>
    <row r="184" spans="1:51" s="13" customFormat="1" ht="12">
      <c r="A184" s="13"/>
      <c r="B184" s="248"/>
      <c r="C184" s="249"/>
      <c r="D184" s="250" t="s">
        <v>138</v>
      </c>
      <c r="E184" s="251" t="s">
        <v>1</v>
      </c>
      <c r="F184" s="252" t="s">
        <v>338</v>
      </c>
      <c r="G184" s="249"/>
      <c r="H184" s="251" t="s">
        <v>1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138</v>
      </c>
      <c r="AU184" s="258" t="s">
        <v>90</v>
      </c>
      <c r="AV184" s="13" t="s">
        <v>88</v>
      </c>
      <c r="AW184" s="13" t="s">
        <v>36</v>
      </c>
      <c r="AX184" s="13" t="s">
        <v>80</v>
      </c>
      <c r="AY184" s="258" t="s">
        <v>130</v>
      </c>
    </row>
    <row r="185" spans="1:51" s="14" customFormat="1" ht="12">
      <c r="A185" s="14"/>
      <c r="B185" s="259"/>
      <c r="C185" s="260"/>
      <c r="D185" s="250" t="s">
        <v>138</v>
      </c>
      <c r="E185" s="261" t="s">
        <v>1</v>
      </c>
      <c r="F185" s="262" t="s">
        <v>339</v>
      </c>
      <c r="G185" s="260"/>
      <c r="H185" s="263">
        <v>1682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9" t="s">
        <v>138</v>
      </c>
      <c r="AU185" s="269" t="s">
        <v>90</v>
      </c>
      <c r="AV185" s="14" t="s">
        <v>90</v>
      </c>
      <c r="AW185" s="14" t="s">
        <v>36</v>
      </c>
      <c r="AX185" s="14" t="s">
        <v>88</v>
      </c>
      <c r="AY185" s="269" t="s">
        <v>130</v>
      </c>
    </row>
    <row r="186" spans="1:65" s="2" customFormat="1" ht="21.75" customHeight="1">
      <c r="A186" s="38"/>
      <c r="B186" s="39"/>
      <c r="C186" s="235" t="s">
        <v>160</v>
      </c>
      <c r="D186" s="235" t="s">
        <v>133</v>
      </c>
      <c r="E186" s="236" t="s">
        <v>233</v>
      </c>
      <c r="F186" s="237" t="s">
        <v>340</v>
      </c>
      <c r="G186" s="238" t="s">
        <v>229</v>
      </c>
      <c r="H186" s="239">
        <v>1682</v>
      </c>
      <c r="I186" s="240"/>
      <c r="J186" s="241">
        <f>ROUND(I186*H186,2)</f>
        <v>0</v>
      </c>
      <c r="K186" s="237" t="s">
        <v>1</v>
      </c>
      <c r="L186" s="44"/>
      <c r="M186" s="242" t="s">
        <v>1</v>
      </c>
      <c r="N186" s="243" t="s">
        <v>45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150</v>
      </c>
      <c r="AT186" s="246" t="s">
        <v>133</v>
      </c>
      <c r="AU186" s="246" t="s">
        <v>90</v>
      </c>
      <c r="AY186" s="17" t="s">
        <v>130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88</v>
      </c>
      <c r="BK186" s="247">
        <f>ROUND(I186*H186,2)</f>
        <v>0</v>
      </c>
      <c r="BL186" s="17" t="s">
        <v>150</v>
      </c>
      <c r="BM186" s="246" t="s">
        <v>341</v>
      </c>
    </row>
    <row r="187" spans="1:51" s="13" customFormat="1" ht="12">
      <c r="A187" s="13"/>
      <c r="B187" s="248"/>
      <c r="C187" s="249"/>
      <c r="D187" s="250" t="s">
        <v>138</v>
      </c>
      <c r="E187" s="251" t="s">
        <v>1</v>
      </c>
      <c r="F187" s="252" t="s">
        <v>338</v>
      </c>
      <c r="G187" s="249"/>
      <c r="H187" s="251" t="s">
        <v>1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138</v>
      </c>
      <c r="AU187" s="258" t="s">
        <v>90</v>
      </c>
      <c r="AV187" s="13" t="s">
        <v>88</v>
      </c>
      <c r="AW187" s="13" t="s">
        <v>36</v>
      </c>
      <c r="AX187" s="13" t="s">
        <v>80</v>
      </c>
      <c r="AY187" s="258" t="s">
        <v>130</v>
      </c>
    </row>
    <row r="188" spans="1:51" s="14" customFormat="1" ht="12">
      <c r="A188" s="14"/>
      <c r="B188" s="259"/>
      <c r="C188" s="260"/>
      <c r="D188" s="250" t="s">
        <v>138</v>
      </c>
      <c r="E188" s="261" t="s">
        <v>1</v>
      </c>
      <c r="F188" s="262" t="s">
        <v>339</v>
      </c>
      <c r="G188" s="260"/>
      <c r="H188" s="263">
        <v>1682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9" t="s">
        <v>138</v>
      </c>
      <c r="AU188" s="269" t="s">
        <v>90</v>
      </c>
      <c r="AV188" s="14" t="s">
        <v>90</v>
      </c>
      <c r="AW188" s="14" t="s">
        <v>36</v>
      </c>
      <c r="AX188" s="14" t="s">
        <v>88</v>
      </c>
      <c r="AY188" s="269" t="s">
        <v>130</v>
      </c>
    </row>
    <row r="189" spans="1:65" s="2" customFormat="1" ht="21.75" customHeight="1">
      <c r="A189" s="38"/>
      <c r="B189" s="39"/>
      <c r="C189" s="235" t="s">
        <v>201</v>
      </c>
      <c r="D189" s="235" t="s">
        <v>133</v>
      </c>
      <c r="E189" s="236" t="s">
        <v>237</v>
      </c>
      <c r="F189" s="237" t="s">
        <v>238</v>
      </c>
      <c r="G189" s="238" t="s">
        <v>229</v>
      </c>
      <c r="H189" s="239">
        <v>23548</v>
      </c>
      <c r="I189" s="240"/>
      <c r="J189" s="241">
        <f>ROUND(I189*H189,2)</f>
        <v>0</v>
      </c>
      <c r="K189" s="237" t="s">
        <v>1</v>
      </c>
      <c r="L189" s="44"/>
      <c r="M189" s="242" t="s">
        <v>1</v>
      </c>
      <c r="N189" s="243" t="s">
        <v>45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150</v>
      </c>
      <c r="AT189" s="246" t="s">
        <v>133</v>
      </c>
      <c r="AU189" s="246" t="s">
        <v>90</v>
      </c>
      <c r="AY189" s="17" t="s">
        <v>130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88</v>
      </c>
      <c r="BK189" s="247">
        <f>ROUND(I189*H189,2)</f>
        <v>0</v>
      </c>
      <c r="BL189" s="17" t="s">
        <v>150</v>
      </c>
      <c r="BM189" s="246" t="s">
        <v>342</v>
      </c>
    </row>
    <row r="190" spans="1:51" s="13" customFormat="1" ht="12">
      <c r="A190" s="13"/>
      <c r="B190" s="248"/>
      <c r="C190" s="249"/>
      <c r="D190" s="250" t="s">
        <v>138</v>
      </c>
      <c r="E190" s="251" t="s">
        <v>1</v>
      </c>
      <c r="F190" s="252" t="s">
        <v>338</v>
      </c>
      <c r="G190" s="249"/>
      <c r="H190" s="251" t="s">
        <v>1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138</v>
      </c>
      <c r="AU190" s="258" t="s">
        <v>90</v>
      </c>
      <c r="AV190" s="13" t="s">
        <v>88</v>
      </c>
      <c r="AW190" s="13" t="s">
        <v>36</v>
      </c>
      <c r="AX190" s="13" t="s">
        <v>80</v>
      </c>
      <c r="AY190" s="258" t="s">
        <v>130</v>
      </c>
    </row>
    <row r="191" spans="1:51" s="14" customFormat="1" ht="12">
      <c r="A191" s="14"/>
      <c r="B191" s="259"/>
      <c r="C191" s="260"/>
      <c r="D191" s="250" t="s">
        <v>138</v>
      </c>
      <c r="E191" s="261" t="s">
        <v>1</v>
      </c>
      <c r="F191" s="262" t="s">
        <v>339</v>
      </c>
      <c r="G191" s="260"/>
      <c r="H191" s="263">
        <v>1682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9" t="s">
        <v>138</v>
      </c>
      <c r="AU191" s="269" t="s">
        <v>90</v>
      </c>
      <c r="AV191" s="14" t="s">
        <v>90</v>
      </c>
      <c r="AW191" s="14" t="s">
        <v>36</v>
      </c>
      <c r="AX191" s="14" t="s">
        <v>88</v>
      </c>
      <c r="AY191" s="269" t="s">
        <v>130</v>
      </c>
    </row>
    <row r="192" spans="1:51" s="14" customFormat="1" ht="12">
      <c r="A192" s="14"/>
      <c r="B192" s="259"/>
      <c r="C192" s="260"/>
      <c r="D192" s="250" t="s">
        <v>138</v>
      </c>
      <c r="E192" s="260"/>
      <c r="F192" s="262" t="s">
        <v>343</v>
      </c>
      <c r="G192" s="260"/>
      <c r="H192" s="263">
        <v>23548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9" t="s">
        <v>138</v>
      </c>
      <c r="AU192" s="269" t="s">
        <v>90</v>
      </c>
      <c r="AV192" s="14" t="s">
        <v>90</v>
      </c>
      <c r="AW192" s="14" t="s">
        <v>4</v>
      </c>
      <c r="AX192" s="14" t="s">
        <v>88</v>
      </c>
      <c r="AY192" s="269" t="s">
        <v>130</v>
      </c>
    </row>
    <row r="193" spans="1:65" s="2" customFormat="1" ht="16.5" customHeight="1">
      <c r="A193" s="38"/>
      <c r="B193" s="39"/>
      <c r="C193" s="235" t="s">
        <v>206</v>
      </c>
      <c r="D193" s="235" t="s">
        <v>133</v>
      </c>
      <c r="E193" s="236" t="s">
        <v>242</v>
      </c>
      <c r="F193" s="237" t="s">
        <v>344</v>
      </c>
      <c r="G193" s="238" t="s">
        <v>229</v>
      </c>
      <c r="H193" s="239">
        <v>5033.65</v>
      </c>
      <c r="I193" s="240"/>
      <c r="J193" s="241">
        <f>ROUND(I193*H193,2)</f>
        <v>0</v>
      </c>
      <c r="K193" s="237" t="s">
        <v>186</v>
      </c>
      <c r="L193" s="44"/>
      <c r="M193" s="242" t="s">
        <v>1</v>
      </c>
      <c r="N193" s="243" t="s">
        <v>45</v>
      </c>
      <c r="O193" s="91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150</v>
      </c>
      <c r="AT193" s="246" t="s">
        <v>133</v>
      </c>
      <c r="AU193" s="246" t="s">
        <v>90</v>
      </c>
      <c r="AY193" s="17" t="s">
        <v>130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7" t="s">
        <v>88</v>
      </c>
      <c r="BK193" s="247">
        <f>ROUND(I193*H193,2)</f>
        <v>0</v>
      </c>
      <c r="BL193" s="17" t="s">
        <v>150</v>
      </c>
      <c r="BM193" s="246" t="s">
        <v>345</v>
      </c>
    </row>
    <row r="194" spans="1:51" s="13" customFormat="1" ht="12">
      <c r="A194" s="13"/>
      <c r="B194" s="248"/>
      <c r="C194" s="249"/>
      <c r="D194" s="250" t="s">
        <v>138</v>
      </c>
      <c r="E194" s="251" t="s">
        <v>1</v>
      </c>
      <c r="F194" s="252" t="s">
        <v>346</v>
      </c>
      <c r="G194" s="249"/>
      <c r="H194" s="251" t="s">
        <v>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138</v>
      </c>
      <c r="AU194" s="258" t="s">
        <v>90</v>
      </c>
      <c r="AV194" s="13" t="s">
        <v>88</v>
      </c>
      <c r="AW194" s="13" t="s">
        <v>36</v>
      </c>
      <c r="AX194" s="13" t="s">
        <v>80</v>
      </c>
      <c r="AY194" s="258" t="s">
        <v>130</v>
      </c>
    </row>
    <row r="195" spans="1:51" s="14" customFormat="1" ht="12">
      <c r="A195" s="14"/>
      <c r="B195" s="259"/>
      <c r="C195" s="260"/>
      <c r="D195" s="250" t="s">
        <v>138</v>
      </c>
      <c r="E195" s="261" t="s">
        <v>1</v>
      </c>
      <c r="F195" s="262" t="s">
        <v>347</v>
      </c>
      <c r="G195" s="260"/>
      <c r="H195" s="263">
        <v>5033.65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9" t="s">
        <v>138</v>
      </c>
      <c r="AU195" s="269" t="s">
        <v>90</v>
      </c>
      <c r="AV195" s="14" t="s">
        <v>90</v>
      </c>
      <c r="AW195" s="14" t="s">
        <v>36</v>
      </c>
      <c r="AX195" s="14" t="s">
        <v>88</v>
      </c>
      <c r="AY195" s="269" t="s">
        <v>130</v>
      </c>
    </row>
    <row r="196" spans="1:65" s="2" customFormat="1" ht="33" customHeight="1">
      <c r="A196" s="38"/>
      <c r="B196" s="39"/>
      <c r="C196" s="235" t="s">
        <v>211</v>
      </c>
      <c r="D196" s="235" t="s">
        <v>133</v>
      </c>
      <c r="E196" s="236" t="s">
        <v>348</v>
      </c>
      <c r="F196" s="237" t="s">
        <v>349</v>
      </c>
      <c r="G196" s="238" t="s">
        <v>229</v>
      </c>
      <c r="H196" s="239">
        <v>4568</v>
      </c>
      <c r="I196" s="240"/>
      <c r="J196" s="241">
        <f>ROUND(I196*H196,2)</f>
        <v>0</v>
      </c>
      <c r="K196" s="237" t="s">
        <v>186</v>
      </c>
      <c r="L196" s="44"/>
      <c r="M196" s="242" t="s">
        <v>1</v>
      </c>
      <c r="N196" s="243" t="s">
        <v>45</v>
      </c>
      <c r="O196" s="91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150</v>
      </c>
      <c r="AT196" s="246" t="s">
        <v>133</v>
      </c>
      <c r="AU196" s="246" t="s">
        <v>90</v>
      </c>
      <c r="AY196" s="17" t="s">
        <v>130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88</v>
      </c>
      <c r="BK196" s="247">
        <f>ROUND(I196*H196,2)</f>
        <v>0</v>
      </c>
      <c r="BL196" s="17" t="s">
        <v>150</v>
      </c>
      <c r="BM196" s="246" t="s">
        <v>350</v>
      </c>
    </row>
    <row r="197" spans="1:51" s="13" customFormat="1" ht="12">
      <c r="A197" s="13"/>
      <c r="B197" s="248"/>
      <c r="C197" s="249"/>
      <c r="D197" s="250" t="s">
        <v>138</v>
      </c>
      <c r="E197" s="251" t="s">
        <v>1</v>
      </c>
      <c r="F197" s="252" t="s">
        <v>351</v>
      </c>
      <c r="G197" s="249"/>
      <c r="H197" s="251" t="s">
        <v>1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138</v>
      </c>
      <c r="AU197" s="258" t="s">
        <v>90</v>
      </c>
      <c r="AV197" s="13" t="s">
        <v>88</v>
      </c>
      <c r="AW197" s="13" t="s">
        <v>36</v>
      </c>
      <c r="AX197" s="13" t="s">
        <v>80</v>
      </c>
      <c r="AY197" s="258" t="s">
        <v>130</v>
      </c>
    </row>
    <row r="198" spans="1:51" s="14" customFormat="1" ht="12">
      <c r="A198" s="14"/>
      <c r="B198" s="259"/>
      <c r="C198" s="260"/>
      <c r="D198" s="250" t="s">
        <v>138</v>
      </c>
      <c r="E198" s="261" t="s">
        <v>1</v>
      </c>
      <c r="F198" s="262" t="s">
        <v>352</v>
      </c>
      <c r="G198" s="260"/>
      <c r="H198" s="263">
        <v>4568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9" t="s">
        <v>138</v>
      </c>
      <c r="AU198" s="269" t="s">
        <v>90</v>
      </c>
      <c r="AV198" s="14" t="s">
        <v>90</v>
      </c>
      <c r="AW198" s="14" t="s">
        <v>36</v>
      </c>
      <c r="AX198" s="14" t="s">
        <v>88</v>
      </c>
      <c r="AY198" s="269" t="s">
        <v>130</v>
      </c>
    </row>
    <row r="199" spans="1:65" s="2" customFormat="1" ht="33" customHeight="1">
      <c r="A199" s="38"/>
      <c r="B199" s="39"/>
      <c r="C199" s="235" t="s">
        <v>132</v>
      </c>
      <c r="D199" s="235" t="s">
        <v>133</v>
      </c>
      <c r="E199" s="236" t="s">
        <v>353</v>
      </c>
      <c r="F199" s="237" t="s">
        <v>354</v>
      </c>
      <c r="G199" s="238" t="s">
        <v>229</v>
      </c>
      <c r="H199" s="239">
        <v>175</v>
      </c>
      <c r="I199" s="240"/>
      <c r="J199" s="241">
        <f>ROUND(I199*H199,2)</f>
        <v>0</v>
      </c>
      <c r="K199" s="237" t="s">
        <v>186</v>
      </c>
      <c r="L199" s="44"/>
      <c r="M199" s="242" t="s">
        <v>1</v>
      </c>
      <c r="N199" s="243" t="s">
        <v>45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150</v>
      </c>
      <c r="AT199" s="246" t="s">
        <v>133</v>
      </c>
      <c r="AU199" s="246" t="s">
        <v>90</v>
      </c>
      <c r="AY199" s="17" t="s">
        <v>130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88</v>
      </c>
      <c r="BK199" s="247">
        <f>ROUND(I199*H199,2)</f>
        <v>0</v>
      </c>
      <c r="BL199" s="17" t="s">
        <v>150</v>
      </c>
      <c r="BM199" s="246" t="s">
        <v>355</v>
      </c>
    </row>
    <row r="200" spans="1:65" s="2" customFormat="1" ht="33" customHeight="1">
      <c r="A200" s="38"/>
      <c r="B200" s="39"/>
      <c r="C200" s="235" t="s">
        <v>254</v>
      </c>
      <c r="D200" s="235" t="s">
        <v>133</v>
      </c>
      <c r="E200" s="236" t="s">
        <v>356</v>
      </c>
      <c r="F200" s="237" t="s">
        <v>357</v>
      </c>
      <c r="G200" s="238" t="s">
        <v>229</v>
      </c>
      <c r="H200" s="239">
        <v>3</v>
      </c>
      <c r="I200" s="240"/>
      <c r="J200" s="241">
        <f>ROUND(I200*H200,2)</f>
        <v>0</v>
      </c>
      <c r="K200" s="237" t="s">
        <v>186</v>
      </c>
      <c r="L200" s="44"/>
      <c r="M200" s="242" t="s">
        <v>1</v>
      </c>
      <c r="N200" s="243" t="s">
        <v>45</v>
      </c>
      <c r="O200" s="91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150</v>
      </c>
      <c r="AT200" s="246" t="s">
        <v>133</v>
      </c>
      <c r="AU200" s="246" t="s">
        <v>90</v>
      </c>
      <c r="AY200" s="17" t="s">
        <v>130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7" t="s">
        <v>88</v>
      </c>
      <c r="BK200" s="247">
        <f>ROUND(I200*H200,2)</f>
        <v>0</v>
      </c>
      <c r="BL200" s="17" t="s">
        <v>150</v>
      </c>
      <c r="BM200" s="246" t="s">
        <v>358</v>
      </c>
    </row>
    <row r="201" spans="1:65" s="2" customFormat="1" ht="33" customHeight="1">
      <c r="A201" s="38"/>
      <c r="B201" s="39"/>
      <c r="C201" s="235" t="s">
        <v>175</v>
      </c>
      <c r="D201" s="235" t="s">
        <v>133</v>
      </c>
      <c r="E201" s="236" t="s">
        <v>359</v>
      </c>
      <c r="F201" s="237" t="s">
        <v>360</v>
      </c>
      <c r="G201" s="238" t="s">
        <v>229</v>
      </c>
      <c r="H201" s="239">
        <v>30</v>
      </c>
      <c r="I201" s="240"/>
      <c r="J201" s="241">
        <f>ROUND(I201*H201,2)</f>
        <v>0</v>
      </c>
      <c r="K201" s="237" t="s">
        <v>186</v>
      </c>
      <c r="L201" s="44"/>
      <c r="M201" s="242" t="s">
        <v>1</v>
      </c>
      <c r="N201" s="243" t="s">
        <v>45</v>
      </c>
      <c r="O201" s="91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150</v>
      </c>
      <c r="AT201" s="246" t="s">
        <v>133</v>
      </c>
      <c r="AU201" s="246" t="s">
        <v>90</v>
      </c>
      <c r="AY201" s="17" t="s">
        <v>130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7" t="s">
        <v>88</v>
      </c>
      <c r="BK201" s="247">
        <f>ROUND(I201*H201,2)</f>
        <v>0</v>
      </c>
      <c r="BL201" s="17" t="s">
        <v>150</v>
      </c>
      <c r="BM201" s="246" t="s">
        <v>361</v>
      </c>
    </row>
    <row r="202" spans="1:65" s="2" customFormat="1" ht="33" customHeight="1">
      <c r="A202" s="38"/>
      <c r="B202" s="39"/>
      <c r="C202" s="235" t="s">
        <v>362</v>
      </c>
      <c r="D202" s="235" t="s">
        <v>133</v>
      </c>
      <c r="E202" s="236" t="s">
        <v>363</v>
      </c>
      <c r="F202" s="237" t="s">
        <v>364</v>
      </c>
      <c r="G202" s="238" t="s">
        <v>229</v>
      </c>
      <c r="H202" s="239">
        <v>35</v>
      </c>
      <c r="I202" s="240"/>
      <c r="J202" s="241">
        <f>ROUND(I202*H202,2)</f>
        <v>0</v>
      </c>
      <c r="K202" s="237" t="s">
        <v>186</v>
      </c>
      <c r="L202" s="44"/>
      <c r="M202" s="242" t="s">
        <v>1</v>
      </c>
      <c r="N202" s="243" t="s">
        <v>45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150</v>
      </c>
      <c r="AT202" s="246" t="s">
        <v>133</v>
      </c>
      <c r="AU202" s="246" t="s">
        <v>90</v>
      </c>
      <c r="AY202" s="17" t="s">
        <v>130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88</v>
      </c>
      <c r="BK202" s="247">
        <f>ROUND(I202*H202,2)</f>
        <v>0</v>
      </c>
      <c r="BL202" s="17" t="s">
        <v>150</v>
      </c>
      <c r="BM202" s="246" t="s">
        <v>365</v>
      </c>
    </row>
    <row r="203" spans="1:65" s="2" customFormat="1" ht="33" customHeight="1">
      <c r="A203" s="38"/>
      <c r="B203" s="39"/>
      <c r="C203" s="235" t="s">
        <v>226</v>
      </c>
      <c r="D203" s="235" t="s">
        <v>133</v>
      </c>
      <c r="E203" s="236" t="s">
        <v>366</v>
      </c>
      <c r="F203" s="237" t="s">
        <v>367</v>
      </c>
      <c r="G203" s="238" t="s">
        <v>229</v>
      </c>
      <c r="H203" s="239">
        <v>1</v>
      </c>
      <c r="I203" s="240"/>
      <c r="J203" s="241">
        <f>ROUND(I203*H203,2)</f>
        <v>0</v>
      </c>
      <c r="K203" s="237" t="s">
        <v>186</v>
      </c>
      <c r="L203" s="44"/>
      <c r="M203" s="242" t="s">
        <v>1</v>
      </c>
      <c r="N203" s="243" t="s">
        <v>45</v>
      </c>
      <c r="O203" s="91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150</v>
      </c>
      <c r="AT203" s="246" t="s">
        <v>133</v>
      </c>
      <c r="AU203" s="246" t="s">
        <v>90</v>
      </c>
      <c r="AY203" s="17" t="s">
        <v>130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7" t="s">
        <v>88</v>
      </c>
      <c r="BK203" s="247">
        <f>ROUND(I203*H203,2)</f>
        <v>0</v>
      </c>
      <c r="BL203" s="17" t="s">
        <v>150</v>
      </c>
      <c r="BM203" s="246" t="s">
        <v>368</v>
      </c>
    </row>
    <row r="204" spans="1:65" s="2" customFormat="1" ht="33" customHeight="1">
      <c r="A204" s="38"/>
      <c r="B204" s="39"/>
      <c r="C204" s="235" t="s">
        <v>7</v>
      </c>
      <c r="D204" s="235" t="s">
        <v>133</v>
      </c>
      <c r="E204" s="236" t="s">
        <v>369</v>
      </c>
      <c r="F204" s="237" t="s">
        <v>370</v>
      </c>
      <c r="G204" s="238" t="s">
        <v>229</v>
      </c>
      <c r="H204" s="239">
        <v>15</v>
      </c>
      <c r="I204" s="240"/>
      <c r="J204" s="241">
        <f>ROUND(I204*H204,2)</f>
        <v>0</v>
      </c>
      <c r="K204" s="237" t="s">
        <v>186</v>
      </c>
      <c r="L204" s="44"/>
      <c r="M204" s="242" t="s">
        <v>1</v>
      </c>
      <c r="N204" s="243" t="s">
        <v>45</v>
      </c>
      <c r="O204" s="91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150</v>
      </c>
      <c r="AT204" s="246" t="s">
        <v>133</v>
      </c>
      <c r="AU204" s="246" t="s">
        <v>90</v>
      </c>
      <c r="AY204" s="17" t="s">
        <v>130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88</v>
      </c>
      <c r="BK204" s="247">
        <f>ROUND(I204*H204,2)</f>
        <v>0</v>
      </c>
      <c r="BL204" s="17" t="s">
        <v>150</v>
      </c>
      <c r="BM204" s="246" t="s">
        <v>371</v>
      </c>
    </row>
    <row r="205" spans="1:65" s="2" customFormat="1" ht="33" customHeight="1">
      <c r="A205" s="38"/>
      <c r="B205" s="39"/>
      <c r="C205" s="235" t="s">
        <v>232</v>
      </c>
      <c r="D205" s="235" t="s">
        <v>133</v>
      </c>
      <c r="E205" s="236" t="s">
        <v>372</v>
      </c>
      <c r="F205" s="237" t="s">
        <v>373</v>
      </c>
      <c r="G205" s="238" t="s">
        <v>229</v>
      </c>
      <c r="H205" s="239">
        <v>205</v>
      </c>
      <c r="I205" s="240"/>
      <c r="J205" s="241">
        <f>ROUND(I205*H205,2)</f>
        <v>0</v>
      </c>
      <c r="K205" s="237" t="s">
        <v>186</v>
      </c>
      <c r="L205" s="44"/>
      <c r="M205" s="242" t="s">
        <v>1</v>
      </c>
      <c r="N205" s="243" t="s">
        <v>45</v>
      </c>
      <c r="O205" s="91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150</v>
      </c>
      <c r="AT205" s="246" t="s">
        <v>133</v>
      </c>
      <c r="AU205" s="246" t="s">
        <v>90</v>
      </c>
      <c r="AY205" s="17" t="s">
        <v>130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7" t="s">
        <v>88</v>
      </c>
      <c r="BK205" s="247">
        <f>ROUND(I205*H205,2)</f>
        <v>0</v>
      </c>
      <c r="BL205" s="17" t="s">
        <v>150</v>
      </c>
      <c r="BM205" s="246" t="s">
        <v>374</v>
      </c>
    </row>
    <row r="206" spans="1:63" s="12" customFormat="1" ht="22.8" customHeight="1">
      <c r="A206" s="12"/>
      <c r="B206" s="219"/>
      <c r="C206" s="220"/>
      <c r="D206" s="221" t="s">
        <v>79</v>
      </c>
      <c r="E206" s="233" t="s">
        <v>375</v>
      </c>
      <c r="F206" s="233" t="s">
        <v>376</v>
      </c>
      <c r="G206" s="220"/>
      <c r="H206" s="220"/>
      <c r="I206" s="223"/>
      <c r="J206" s="234">
        <f>BK206</f>
        <v>0</v>
      </c>
      <c r="K206" s="220"/>
      <c r="L206" s="225"/>
      <c r="M206" s="226"/>
      <c r="N206" s="227"/>
      <c r="O206" s="227"/>
      <c r="P206" s="228">
        <f>SUM(P207:P214)</f>
        <v>0</v>
      </c>
      <c r="Q206" s="227"/>
      <c r="R206" s="228">
        <f>SUM(R207:R214)</f>
        <v>0</v>
      </c>
      <c r="S206" s="227"/>
      <c r="T206" s="229">
        <f>SUM(T207:T214)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0" t="s">
        <v>88</v>
      </c>
      <c r="AT206" s="231" t="s">
        <v>79</v>
      </c>
      <c r="AU206" s="231" t="s">
        <v>88</v>
      </c>
      <c r="AY206" s="230" t="s">
        <v>130</v>
      </c>
      <c r="BK206" s="232">
        <f>SUM(BK207:BK214)</f>
        <v>0</v>
      </c>
    </row>
    <row r="207" spans="1:65" s="2" customFormat="1" ht="16.5" customHeight="1">
      <c r="A207" s="38"/>
      <c r="B207" s="39"/>
      <c r="C207" s="235" t="s">
        <v>377</v>
      </c>
      <c r="D207" s="235" t="s">
        <v>133</v>
      </c>
      <c r="E207" s="236" t="s">
        <v>378</v>
      </c>
      <c r="F207" s="237" t="s">
        <v>379</v>
      </c>
      <c r="G207" s="238" t="s">
        <v>229</v>
      </c>
      <c r="H207" s="239">
        <v>2</v>
      </c>
      <c r="I207" s="240"/>
      <c r="J207" s="241">
        <f>ROUND(I207*H207,2)</f>
        <v>0</v>
      </c>
      <c r="K207" s="237" t="s">
        <v>1</v>
      </c>
      <c r="L207" s="44"/>
      <c r="M207" s="242" t="s">
        <v>1</v>
      </c>
      <c r="N207" s="243" t="s">
        <v>45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150</v>
      </c>
      <c r="AT207" s="246" t="s">
        <v>133</v>
      </c>
      <c r="AU207" s="246" t="s">
        <v>90</v>
      </c>
      <c r="AY207" s="17" t="s">
        <v>130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88</v>
      </c>
      <c r="BK207" s="247">
        <f>ROUND(I207*H207,2)</f>
        <v>0</v>
      </c>
      <c r="BL207" s="17" t="s">
        <v>150</v>
      </c>
      <c r="BM207" s="246" t="s">
        <v>380</v>
      </c>
    </row>
    <row r="208" spans="1:65" s="2" customFormat="1" ht="21.75" customHeight="1">
      <c r="A208" s="38"/>
      <c r="B208" s="39"/>
      <c r="C208" s="235" t="s">
        <v>381</v>
      </c>
      <c r="D208" s="235" t="s">
        <v>133</v>
      </c>
      <c r="E208" s="236" t="s">
        <v>382</v>
      </c>
      <c r="F208" s="237" t="s">
        <v>383</v>
      </c>
      <c r="G208" s="238" t="s">
        <v>229</v>
      </c>
      <c r="H208" s="239">
        <v>2</v>
      </c>
      <c r="I208" s="240"/>
      <c r="J208" s="241">
        <f>ROUND(I208*H208,2)</f>
        <v>0</v>
      </c>
      <c r="K208" s="237" t="s">
        <v>1</v>
      </c>
      <c r="L208" s="44"/>
      <c r="M208" s="242" t="s">
        <v>1</v>
      </c>
      <c r="N208" s="243" t="s">
        <v>45</v>
      </c>
      <c r="O208" s="91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150</v>
      </c>
      <c r="AT208" s="246" t="s">
        <v>133</v>
      </c>
      <c r="AU208" s="246" t="s">
        <v>90</v>
      </c>
      <c r="AY208" s="17" t="s">
        <v>130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7" t="s">
        <v>88</v>
      </c>
      <c r="BK208" s="247">
        <f>ROUND(I208*H208,2)</f>
        <v>0</v>
      </c>
      <c r="BL208" s="17" t="s">
        <v>150</v>
      </c>
      <c r="BM208" s="246" t="s">
        <v>384</v>
      </c>
    </row>
    <row r="209" spans="1:65" s="2" customFormat="1" ht="16.5" customHeight="1">
      <c r="A209" s="38"/>
      <c r="B209" s="39"/>
      <c r="C209" s="235" t="s">
        <v>260</v>
      </c>
      <c r="D209" s="235" t="s">
        <v>133</v>
      </c>
      <c r="E209" s="236" t="s">
        <v>385</v>
      </c>
      <c r="F209" s="237" t="s">
        <v>386</v>
      </c>
      <c r="G209" s="238" t="s">
        <v>263</v>
      </c>
      <c r="H209" s="239">
        <v>1</v>
      </c>
      <c r="I209" s="240"/>
      <c r="J209" s="241">
        <f>ROUND(I209*H209,2)</f>
        <v>0</v>
      </c>
      <c r="K209" s="237" t="s">
        <v>1</v>
      </c>
      <c r="L209" s="44"/>
      <c r="M209" s="242" t="s">
        <v>1</v>
      </c>
      <c r="N209" s="243" t="s">
        <v>45</v>
      </c>
      <c r="O209" s="91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6" t="s">
        <v>150</v>
      </c>
      <c r="AT209" s="246" t="s">
        <v>133</v>
      </c>
      <c r="AU209" s="246" t="s">
        <v>90</v>
      </c>
      <c r="AY209" s="17" t="s">
        <v>130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7" t="s">
        <v>88</v>
      </c>
      <c r="BK209" s="247">
        <f>ROUND(I209*H209,2)</f>
        <v>0</v>
      </c>
      <c r="BL209" s="17" t="s">
        <v>150</v>
      </c>
      <c r="BM209" s="246" t="s">
        <v>387</v>
      </c>
    </row>
    <row r="210" spans="1:65" s="2" customFormat="1" ht="16.5" customHeight="1">
      <c r="A210" s="38"/>
      <c r="B210" s="39"/>
      <c r="C210" s="235" t="s">
        <v>388</v>
      </c>
      <c r="D210" s="235" t="s">
        <v>133</v>
      </c>
      <c r="E210" s="236" t="s">
        <v>389</v>
      </c>
      <c r="F210" s="237" t="s">
        <v>390</v>
      </c>
      <c r="G210" s="238" t="s">
        <v>263</v>
      </c>
      <c r="H210" s="239">
        <v>1</v>
      </c>
      <c r="I210" s="240"/>
      <c r="J210" s="241">
        <f>ROUND(I210*H210,2)</f>
        <v>0</v>
      </c>
      <c r="K210" s="237" t="s">
        <v>1</v>
      </c>
      <c r="L210" s="44"/>
      <c r="M210" s="242" t="s">
        <v>1</v>
      </c>
      <c r="N210" s="243" t="s">
        <v>45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150</v>
      </c>
      <c r="AT210" s="246" t="s">
        <v>133</v>
      </c>
      <c r="AU210" s="246" t="s">
        <v>90</v>
      </c>
      <c r="AY210" s="17" t="s">
        <v>130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88</v>
      </c>
      <c r="BK210" s="247">
        <f>ROUND(I210*H210,2)</f>
        <v>0</v>
      </c>
      <c r="BL210" s="17" t="s">
        <v>150</v>
      </c>
      <c r="BM210" s="246" t="s">
        <v>391</v>
      </c>
    </row>
    <row r="211" spans="1:65" s="2" customFormat="1" ht="21.75" customHeight="1">
      <c r="A211" s="38"/>
      <c r="B211" s="39"/>
      <c r="C211" s="235" t="s">
        <v>392</v>
      </c>
      <c r="D211" s="235" t="s">
        <v>133</v>
      </c>
      <c r="E211" s="236" t="s">
        <v>393</v>
      </c>
      <c r="F211" s="237" t="s">
        <v>394</v>
      </c>
      <c r="G211" s="238" t="s">
        <v>229</v>
      </c>
      <c r="H211" s="239">
        <v>2</v>
      </c>
      <c r="I211" s="240"/>
      <c r="J211" s="241">
        <f>ROUND(I211*H211,2)</f>
        <v>0</v>
      </c>
      <c r="K211" s="237" t="s">
        <v>1</v>
      </c>
      <c r="L211" s="44"/>
      <c r="M211" s="242" t="s">
        <v>1</v>
      </c>
      <c r="N211" s="243" t="s">
        <v>45</v>
      </c>
      <c r="O211" s="91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150</v>
      </c>
      <c r="AT211" s="246" t="s">
        <v>133</v>
      </c>
      <c r="AU211" s="246" t="s">
        <v>90</v>
      </c>
      <c r="AY211" s="17" t="s">
        <v>130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7" t="s">
        <v>88</v>
      </c>
      <c r="BK211" s="247">
        <f>ROUND(I211*H211,2)</f>
        <v>0</v>
      </c>
      <c r="BL211" s="17" t="s">
        <v>150</v>
      </c>
      <c r="BM211" s="246" t="s">
        <v>395</v>
      </c>
    </row>
    <row r="212" spans="1:65" s="2" customFormat="1" ht="44.25" customHeight="1">
      <c r="A212" s="38"/>
      <c r="B212" s="39"/>
      <c r="C212" s="235" t="s">
        <v>396</v>
      </c>
      <c r="D212" s="235" t="s">
        <v>133</v>
      </c>
      <c r="E212" s="236" t="s">
        <v>397</v>
      </c>
      <c r="F212" s="237" t="s">
        <v>398</v>
      </c>
      <c r="G212" s="238" t="s">
        <v>229</v>
      </c>
      <c r="H212" s="239">
        <v>28</v>
      </c>
      <c r="I212" s="240"/>
      <c r="J212" s="241">
        <f>ROUND(I212*H212,2)</f>
        <v>0</v>
      </c>
      <c r="K212" s="237" t="s">
        <v>1</v>
      </c>
      <c r="L212" s="44"/>
      <c r="M212" s="242" t="s">
        <v>1</v>
      </c>
      <c r="N212" s="243" t="s">
        <v>45</v>
      </c>
      <c r="O212" s="91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6" t="s">
        <v>150</v>
      </c>
      <c r="AT212" s="246" t="s">
        <v>133</v>
      </c>
      <c r="AU212" s="246" t="s">
        <v>90</v>
      </c>
      <c r="AY212" s="17" t="s">
        <v>130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17" t="s">
        <v>88</v>
      </c>
      <c r="BK212" s="247">
        <f>ROUND(I212*H212,2)</f>
        <v>0</v>
      </c>
      <c r="BL212" s="17" t="s">
        <v>150</v>
      </c>
      <c r="BM212" s="246" t="s">
        <v>399</v>
      </c>
    </row>
    <row r="213" spans="1:51" s="14" customFormat="1" ht="12">
      <c r="A213" s="14"/>
      <c r="B213" s="259"/>
      <c r="C213" s="260"/>
      <c r="D213" s="250" t="s">
        <v>138</v>
      </c>
      <c r="E213" s="260"/>
      <c r="F213" s="262" t="s">
        <v>400</v>
      </c>
      <c r="G213" s="260"/>
      <c r="H213" s="263">
        <v>28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9" t="s">
        <v>138</v>
      </c>
      <c r="AU213" s="269" t="s">
        <v>90</v>
      </c>
      <c r="AV213" s="14" t="s">
        <v>90</v>
      </c>
      <c r="AW213" s="14" t="s">
        <v>4</v>
      </c>
      <c r="AX213" s="14" t="s">
        <v>88</v>
      </c>
      <c r="AY213" s="269" t="s">
        <v>130</v>
      </c>
    </row>
    <row r="214" spans="1:65" s="2" customFormat="1" ht="44.25" customHeight="1">
      <c r="A214" s="38"/>
      <c r="B214" s="39"/>
      <c r="C214" s="235" t="s">
        <v>401</v>
      </c>
      <c r="D214" s="235" t="s">
        <v>133</v>
      </c>
      <c r="E214" s="236" t="s">
        <v>402</v>
      </c>
      <c r="F214" s="237" t="s">
        <v>403</v>
      </c>
      <c r="G214" s="238" t="s">
        <v>229</v>
      </c>
      <c r="H214" s="239">
        <v>2</v>
      </c>
      <c r="I214" s="240"/>
      <c r="J214" s="241">
        <f>ROUND(I214*H214,2)</f>
        <v>0</v>
      </c>
      <c r="K214" s="237" t="s">
        <v>186</v>
      </c>
      <c r="L214" s="44"/>
      <c r="M214" s="270" t="s">
        <v>1</v>
      </c>
      <c r="N214" s="271" t="s">
        <v>45</v>
      </c>
      <c r="O214" s="272"/>
      <c r="P214" s="273">
        <f>O214*H214</f>
        <v>0</v>
      </c>
      <c r="Q214" s="273">
        <v>0</v>
      </c>
      <c r="R214" s="273">
        <f>Q214*H214</f>
        <v>0</v>
      </c>
      <c r="S214" s="273">
        <v>0</v>
      </c>
      <c r="T214" s="27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6" t="s">
        <v>150</v>
      </c>
      <c r="AT214" s="246" t="s">
        <v>133</v>
      </c>
      <c r="AU214" s="246" t="s">
        <v>90</v>
      </c>
      <c r="AY214" s="17" t="s">
        <v>130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7" t="s">
        <v>88</v>
      </c>
      <c r="BK214" s="247">
        <f>ROUND(I214*H214,2)</f>
        <v>0</v>
      </c>
      <c r="BL214" s="17" t="s">
        <v>150</v>
      </c>
      <c r="BM214" s="246" t="s">
        <v>404</v>
      </c>
    </row>
    <row r="215" spans="1:31" s="2" customFormat="1" ht="6.95" customHeight="1">
      <c r="A215" s="38"/>
      <c r="B215" s="66"/>
      <c r="C215" s="67"/>
      <c r="D215" s="67"/>
      <c r="E215" s="67"/>
      <c r="F215" s="67"/>
      <c r="G215" s="67"/>
      <c r="H215" s="67"/>
      <c r="I215" s="183"/>
      <c r="J215" s="67"/>
      <c r="K215" s="67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35" sheet="1" objects="1" scenarios="1" formatColumns="0" formatRows="0" autoFilter="0"/>
  <autoFilter ref="C119:K21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88</v>
      </c>
    </row>
    <row r="4" spans="2:46" s="1" customFormat="1" ht="24.95" customHeight="1">
      <c r="B4" s="20"/>
      <c r="D4" s="140" t="s">
        <v>103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Demolice objektu Sokolov - Svatopluka Čecha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405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ROUND((SUM(BE120:BE233)),2)</f>
        <v>0</v>
      </c>
      <c r="G33" s="38"/>
      <c r="H33" s="38"/>
      <c r="I33" s="162">
        <v>0.21</v>
      </c>
      <c r="J33" s="161">
        <f>ROUND(((SUM(BE120:BE233))*I33),2)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ROUND((SUM(BF120:BF233)),2)</f>
        <v>0</v>
      </c>
      <c r="G34" s="38"/>
      <c r="H34" s="38"/>
      <c r="I34" s="162">
        <v>0.15</v>
      </c>
      <c r="J34" s="161">
        <f>ROUND(((SUM(BF120:BF233))*I34),2)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ROUND((SUM(BG120:BG233)),2)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ROUND((SUM(BH120:BH233)),2)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ROUND((SUM(BI120:BI233)),2)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Demolice objektu Sokolov - Svatopluka Čecha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Oprava sousedního objektu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93"/>
      <c r="C97" s="194"/>
      <c r="D97" s="195" t="s">
        <v>406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113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407</v>
      </c>
      <c r="E99" s="203"/>
      <c r="F99" s="203"/>
      <c r="G99" s="203"/>
      <c r="H99" s="203"/>
      <c r="I99" s="204"/>
      <c r="J99" s="205">
        <f>J136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408</v>
      </c>
      <c r="E100" s="203"/>
      <c r="F100" s="203"/>
      <c r="G100" s="203"/>
      <c r="H100" s="203"/>
      <c r="I100" s="204"/>
      <c r="J100" s="205">
        <f>J220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Demolice objektu Sokolov - Svatopluka Čecha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104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03 - Oprava sousedního objektu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Sokolov</v>
      </c>
      <c r="G114" s="40"/>
      <c r="H114" s="40"/>
      <c r="I114" s="147" t="s">
        <v>22</v>
      </c>
      <c r="J114" s="79" t="str">
        <f>IF(J12="","",J12)</f>
        <v>12. 12. 2019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Město Sokolov</v>
      </c>
      <c r="G116" s="40"/>
      <c r="H116" s="40"/>
      <c r="I116" s="147" t="s">
        <v>32</v>
      </c>
      <c r="J116" s="36" t="str">
        <f>E21</f>
        <v>AWT Rekultivace a.s.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7" t="s">
        <v>37</v>
      </c>
      <c r="J117" s="36" t="str">
        <f>E24</f>
        <v>Ing. Kropáčová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117</v>
      </c>
      <c r="D119" s="210" t="s">
        <v>65</v>
      </c>
      <c r="E119" s="210" t="s">
        <v>61</v>
      </c>
      <c r="F119" s="210" t="s">
        <v>62</v>
      </c>
      <c r="G119" s="210" t="s">
        <v>118</v>
      </c>
      <c r="H119" s="210" t="s">
        <v>119</v>
      </c>
      <c r="I119" s="211" t="s">
        <v>120</v>
      </c>
      <c r="J119" s="210" t="s">
        <v>108</v>
      </c>
      <c r="K119" s="212" t="s">
        <v>121</v>
      </c>
      <c r="L119" s="213"/>
      <c r="M119" s="100" t="s">
        <v>1</v>
      </c>
      <c r="N119" s="101" t="s">
        <v>44</v>
      </c>
      <c r="O119" s="101" t="s">
        <v>122</v>
      </c>
      <c r="P119" s="101" t="s">
        <v>123</v>
      </c>
      <c r="Q119" s="101" t="s">
        <v>124</v>
      </c>
      <c r="R119" s="101" t="s">
        <v>125</v>
      </c>
      <c r="S119" s="101" t="s">
        <v>126</v>
      </c>
      <c r="T119" s="102" t="s">
        <v>127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128</v>
      </c>
      <c r="D120" s="40"/>
      <c r="E120" s="40"/>
      <c r="F120" s="40"/>
      <c r="G120" s="40"/>
      <c r="H120" s="40"/>
      <c r="I120" s="144"/>
      <c r="J120" s="214">
        <f>BK120</f>
        <v>0</v>
      </c>
      <c r="K120" s="40"/>
      <c r="L120" s="44"/>
      <c r="M120" s="103"/>
      <c r="N120" s="215"/>
      <c r="O120" s="104"/>
      <c r="P120" s="216">
        <f>P121</f>
        <v>0</v>
      </c>
      <c r="Q120" s="104"/>
      <c r="R120" s="216">
        <f>R121</f>
        <v>46.654043900000005</v>
      </c>
      <c r="S120" s="104"/>
      <c r="T120" s="217">
        <f>T121</f>
        <v>3.8651999999999997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79</v>
      </c>
      <c r="AU120" s="17" t="s">
        <v>110</v>
      </c>
      <c r="BK120" s="218">
        <f>BK121</f>
        <v>0</v>
      </c>
    </row>
    <row r="121" spans="1:63" s="12" customFormat="1" ht="25.9" customHeight="1">
      <c r="A121" s="12"/>
      <c r="B121" s="219"/>
      <c r="C121" s="220"/>
      <c r="D121" s="221" t="s">
        <v>79</v>
      </c>
      <c r="E121" s="222" t="s">
        <v>129</v>
      </c>
      <c r="F121" s="222" t="s">
        <v>409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P122+P136+P220</f>
        <v>0</v>
      </c>
      <c r="Q121" s="227"/>
      <c r="R121" s="228">
        <f>R122+R136+R220</f>
        <v>46.654043900000005</v>
      </c>
      <c r="S121" s="227"/>
      <c r="T121" s="229">
        <f>T122+T136+T220</f>
        <v>3.8651999999999997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88</v>
      </c>
      <c r="AT121" s="231" t="s">
        <v>79</v>
      </c>
      <c r="AU121" s="231" t="s">
        <v>80</v>
      </c>
      <c r="AY121" s="230" t="s">
        <v>130</v>
      </c>
      <c r="BK121" s="232">
        <f>BK122+BK136+BK220</f>
        <v>0</v>
      </c>
    </row>
    <row r="122" spans="1:63" s="12" customFormat="1" ht="22.8" customHeight="1">
      <c r="A122" s="12"/>
      <c r="B122" s="219"/>
      <c r="C122" s="220"/>
      <c r="D122" s="221" t="s">
        <v>79</v>
      </c>
      <c r="E122" s="233" t="s">
        <v>91</v>
      </c>
      <c r="F122" s="233" t="s">
        <v>181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SUM(P123:P135)</f>
        <v>0</v>
      </c>
      <c r="Q122" s="227"/>
      <c r="R122" s="228">
        <f>SUM(R123:R135)</f>
        <v>0</v>
      </c>
      <c r="S122" s="227"/>
      <c r="T122" s="229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88</v>
      </c>
      <c r="AT122" s="231" t="s">
        <v>79</v>
      </c>
      <c r="AU122" s="231" t="s">
        <v>88</v>
      </c>
      <c r="AY122" s="230" t="s">
        <v>130</v>
      </c>
      <c r="BK122" s="232">
        <f>SUM(BK123:BK135)</f>
        <v>0</v>
      </c>
    </row>
    <row r="123" spans="1:65" s="2" customFormat="1" ht="44.25" customHeight="1">
      <c r="A123" s="38"/>
      <c r="B123" s="39"/>
      <c r="C123" s="235" t="s">
        <v>197</v>
      </c>
      <c r="D123" s="235" t="s">
        <v>133</v>
      </c>
      <c r="E123" s="236" t="s">
        <v>190</v>
      </c>
      <c r="F123" s="237" t="s">
        <v>191</v>
      </c>
      <c r="G123" s="238" t="s">
        <v>185</v>
      </c>
      <c r="H123" s="239">
        <v>462</v>
      </c>
      <c r="I123" s="240"/>
      <c r="J123" s="241">
        <f>ROUND(I123*H123,2)</f>
        <v>0</v>
      </c>
      <c r="K123" s="237" t="s">
        <v>186</v>
      </c>
      <c r="L123" s="44"/>
      <c r="M123" s="242" t="s">
        <v>1</v>
      </c>
      <c r="N123" s="243" t="s">
        <v>46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150</v>
      </c>
      <c r="AT123" s="246" t="s">
        <v>133</v>
      </c>
      <c r="AU123" s="246" t="s">
        <v>90</v>
      </c>
      <c r="AY123" s="17" t="s">
        <v>130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90</v>
      </c>
      <c r="BK123" s="247">
        <f>ROUND(I123*H123,2)</f>
        <v>0</v>
      </c>
      <c r="BL123" s="17" t="s">
        <v>150</v>
      </c>
      <c r="BM123" s="246" t="s">
        <v>410</v>
      </c>
    </row>
    <row r="124" spans="1:65" s="2" customFormat="1" ht="44.25" customHeight="1">
      <c r="A124" s="38"/>
      <c r="B124" s="39"/>
      <c r="C124" s="235" t="s">
        <v>201</v>
      </c>
      <c r="D124" s="235" t="s">
        <v>133</v>
      </c>
      <c r="E124" s="236" t="s">
        <v>193</v>
      </c>
      <c r="F124" s="237" t="s">
        <v>411</v>
      </c>
      <c r="G124" s="238" t="s">
        <v>185</v>
      </c>
      <c r="H124" s="239">
        <v>13860</v>
      </c>
      <c r="I124" s="240"/>
      <c r="J124" s="241">
        <f>ROUND(I124*H124,2)</f>
        <v>0</v>
      </c>
      <c r="K124" s="237" t="s">
        <v>186</v>
      </c>
      <c r="L124" s="44"/>
      <c r="M124" s="242" t="s">
        <v>1</v>
      </c>
      <c r="N124" s="243" t="s">
        <v>46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150</v>
      </c>
      <c r="AT124" s="246" t="s">
        <v>133</v>
      </c>
      <c r="AU124" s="246" t="s">
        <v>90</v>
      </c>
      <c r="AY124" s="17" t="s">
        <v>130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90</v>
      </c>
      <c r="BK124" s="247">
        <f>ROUND(I124*H124,2)</f>
        <v>0</v>
      </c>
      <c r="BL124" s="17" t="s">
        <v>150</v>
      </c>
      <c r="BM124" s="246" t="s">
        <v>412</v>
      </c>
    </row>
    <row r="125" spans="1:51" s="14" customFormat="1" ht="12">
      <c r="A125" s="14"/>
      <c r="B125" s="259"/>
      <c r="C125" s="260"/>
      <c r="D125" s="250" t="s">
        <v>138</v>
      </c>
      <c r="E125" s="260"/>
      <c r="F125" s="262" t="s">
        <v>413</v>
      </c>
      <c r="G125" s="260"/>
      <c r="H125" s="263">
        <v>13860</v>
      </c>
      <c r="I125" s="264"/>
      <c r="J125" s="260"/>
      <c r="K125" s="260"/>
      <c r="L125" s="265"/>
      <c r="M125" s="266"/>
      <c r="N125" s="267"/>
      <c r="O125" s="267"/>
      <c r="P125" s="267"/>
      <c r="Q125" s="267"/>
      <c r="R125" s="267"/>
      <c r="S125" s="267"/>
      <c r="T125" s="26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9" t="s">
        <v>138</v>
      </c>
      <c r="AU125" s="269" t="s">
        <v>90</v>
      </c>
      <c r="AV125" s="14" t="s">
        <v>90</v>
      </c>
      <c r="AW125" s="14" t="s">
        <v>4</v>
      </c>
      <c r="AX125" s="14" t="s">
        <v>88</v>
      </c>
      <c r="AY125" s="269" t="s">
        <v>130</v>
      </c>
    </row>
    <row r="126" spans="1:65" s="2" customFormat="1" ht="44.25" customHeight="1">
      <c r="A126" s="38"/>
      <c r="B126" s="39"/>
      <c r="C126" s="235" t="s">
        <v>206</v>
      </c>
      <c r="D126" s="235" t="s">
        <v>133</v>
      </c>
      <c r="E126" s="236" t="s">
        <v>198</v>
      </c>
      <c r="F126" s="237" t="s">
        <v>199</v>
      </c>
      <c r="G126" s="238" t="s">
        <v>185</v>
      </c>
      <c r="H126" s="239">
        <v>462</v>
      </c>
      <c r="I126" s="240"/>
      <c r="J126" s="241">
        <f>ROUND(I126*H126,2)</f>
        <v>0</v>
      </c>
      <c r="K126" s="237" t="s">
        <v>186</v>
      </c>
      <c r="L126" s="44"/>
      <c r="M126" s="242" t="s">
        <v>1</v>
      </c>
      <c r="N126" s="243" t="s">
        <v>46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150</v>
      </c>
      <c r="AT126" s="246" t="s">
        <v>133</v>
      </c>
      <c r="AU126" s="246" t="s">
        <v>90</v>
      </c>
      <c r="AY126" s="17" t="s">
        <v>130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90</v>
      </c>
      <c r="BK126" s="247">
        <f>ROUND(I126*H126,2)</f>
        <v>0</v>
      </c>
      <c r="BL126" s="17" t="s">
        <v>150</v>
      </c>
      <c r="BM126" s="246" t="s">
        <v>414</v>
      </c>
    </row>
    <row r="127" spans="1:65" s="2" customFormat="1" ht="33" customHeight="1">
      <c r="A127" s="38"/>
      <c r="B127" s="39"/>
      <c r="C127" s="235" t="s">
        <v>211</v>
      </c>
      <c r="D127" s="235" t="s">
        <v>133</v>
      </c>
      <c r="E127" s="236" t="s">
        <v>202</v>
      </c>
      <c r="F127" s="237" t="s">
        <v>203</v>
      </c>
      <c r="G127" s="238" t="s">
        <v>204</v>
      </c>
      <c r="H127" s="239">
        <v>110</v>
      </c>
      <c r="I127" s="240"/>
      <c r="J127" s="241">
        <f>ROUND(I127*H127,2)</f>
        <v>0</v>
      </c>
      <c r="K127" s="237" t="s">
        <v>186</v>
      </c>
      <c r="L127" s="44"/>
      <c r="M127" s="242" t="s">
        <v>1</v>
      </c>
      <c r="N127" s="243" t="s">
        <v>46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150</v>
      </c>
      <c r="AT127" s="246" t="s">
        <v>133</v>
      </c>
      <c r="AU127" s="246" t="s">
        <v>90</v>
      </c>
      <c r="AY127" s="17" t="s">
        <v>130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90</v>
      </c>
      <c r="BK127" s="247">
        <f>ROUND(I127*H127,2)</f>
        <v>0</v>
      </c>
      <c r="BL127" s="17" t="s">
        <v>150</v>
      </c>
      <c r="BM127" s="246" t="s">
        <v>415</v>
      </c>
    </row>
    <row r="128" spans="1:65" s="2" customFormat="1" ht="33" customHeight="1">
      <c r="A128" s="38"/>
      <c r="B128" s="39"/>
      <c r="C128" s="235" t="s">
        <v>215</v>
      </c>
      <c r="D128" s="235" t="s">
        <v>133</v>
      </c>
      <c r="E128" s="236" t="s">
        <v>207</v>
      </c>
      <c r="F128" s="237" t="s">
        <v>416</v>
      </c>
      <c r="G128" s="238" t="s">
        <v>204</v>
      </c>
      <c r="H128" s="239">
        <v>3300</v>
      </c>
      <c r="I128" s="240"/>
      <c r="J128" s="241">
        <f>ROUND(I128*H128,2)</f>
        <v>0</v>
      </c>
      <c r="K128" s="237" t="s">
        <v>186</v>
      </c>
      <c r="L128" s="44"/>
      <c r="M128" s="242" t="s">
        <v>1</v>
      </c>
      <c r="N128" s="243" t="s">
        <v>46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150</v>
      </c>
      <c r="AT128" s="246" t="s">
        <v>133</v>
      </c>
      <c r="AU128" s="246" t="s">
        <v>90</v>
      </c>
      <c r="AY128" s="17" t="s">
        <v>130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90</v>
      </c>
      <c r="BK128" s="247">
        <f>ROUND(I128*H128,2)</f>
        <v>0</v>
      </c>
      <c r="BL128" s="17" t="s">
        <v>150</v>
      </c>
      <c r="BM128" s="246" t="s">
        <v>417</v>
      </c>
    </row>
    <row r="129" spans="1:51" s="14" customFormat="1" ht="12">
      <c r="A129" s="14"/>
      <c r="B129" s="259"/>
      <c r="C129" s="260"/>
      <c r="D129" s="250" t="s">
        <v>138</v>
      </c>
      <c r="E129" s="260"/>
      <c r="F129" s="262" t="s">
        <v>418</v>
      </c>
      <c r="G129" s="260"/>
      <c r="H129" s="263">
        <v>3300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9" t="s">
        <v>138</v>
      </c>
      <c r="AU129" s="269" t="s">
        <v>90</v>
      </c>
      <c r="AV129" s="14" t="s">
        <v>90</v>
      </c>
      <c r="AW129" s="14" t="s">
        <v>4</v>
      </c>
      <c r="AX129" s="14" t="s">
        <v>88</v>
      </c>
      <c r="AY129" s="269" t="s">
        <v>130</v>
      </c>
    </row>
    <row r="130" spans="1:65" s="2" customFormat="1" ht="33" customHeight="1">
      <c r="A130" s="38"/>
      <c r="B130" s="39"/>
      <c r="C130" s="235" t="s">
        <v>219</v>
      </c>
      <c r="D130" s="235" t="s">
        <v>133</v>
      </c>
      <c r="E130" s="236" t="s">
        <v>212</v>
      </c>
      <c r="F130" s="237" t="s">
        <v>213</v>
      </c>
      <c r="G130" s="238" t="s">
        <v>204</v>
      </c>
      <c r="H130" s="239">
        <v>110</v>
      </c>
      <c r="I130" s="240"/>
      <c r="J130" s="241">
        <f>ROUND(I130*H130,2)</f>
        <v>0</v>
      </c>
      <c r="K130" s="237" t="s">
        <v>186</v>
      </c>
      <c r="L130" s="44"/>
      <c r="M130" s="242" t="s">
        <v>1</v>
      </c>
      <c r="N130" s="243" t="s">
        <v>46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150</v>
      </c>
      <c r="AT130" s="246" t="s">
        <v>133</v>
      </c>
      <c r="AU130" s="246" t="s">
        <v>90</v>
      </c>
      <c r="AY130" s="17" t="s">
        <v>130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90</v>
      </c>
      <c r="BK130" s="247">
        <f>ROUND(I130*H130,2)</f>
        <v>0</v>
      </c>
      <c r="BL130" s="17" t="s">
        <v>150</v>
      </c>
      <c r="BM130" s="246" t="s">
        <v>419</v>
      </c>
    </row>
    <row r="131" spans="1:65" s="2" customFormat="1" ht="21.75" customHeight="1">
      <c r="A131" s="38"/>
      <c r="B131" s="39"/>
      <c r="C131" s="235" t="s">
        <v>8</v>
      </c>
      <c r="D131" s="235" t="s">
        <v>133</v>
      </c>
      <c r="E131" s="236" t="s">
        <v>216</v>
      </c>
      <c r="F131" s="237" t="s">
        <v>217</v>
      </c>
      <c r="G131" s="238" t="s">
        <v>185</v>
      </c>
      <c r="H131" s="239">
        <v>462</v>
      </c>
      <c r="I131" s="240"/>
      <c r="J131" s="241">
        <f>ROUND(I131*H131,2)</f>
        <v>0</v>
      </c>
      <c r="K131" s="237" t="s">
        <v>186</v>
      </c>
      <c r="L131" s="44"/>
      <c r="M131" s="242" t="s">
        <v>1</v>
      </c>
      <c r="N131" s="243" t="s">
        <v>46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150</v>
      </c>
      <c r="AT131" s="246" t="s">
        <v>133</v>
      </c>
      <c r="AU131" s="246" t="s">
        <v>90</v>
      </c>
      <c r="AY131" s="17" t="s">
        <v>130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90</v>
      </c>
      <c r="BK131" s="247">
        <f>ROUND(I131*H131,2)</f>
        <v>0</v>
      </c>
      <c r="BL131" s="17" t="s">
        <v>150</v>
      </c>
      <c r="BM131" s="246" t="s">
        <v>420</v>
      </c>
    </row>
    <row r="132" spans="1:65" s="2" customFormat="1" ht="21.75" customHeight="1">
      <c r="A132" s="38"/>
      <c r="B132" s="39"/>
      <c r="C132" s="235" t="s">
        <v>132</v>
      </c>
      <c r="D132" s="235" t="s">
        <v>133</v>
      </c>
      <c r="E132" s="236" t="s">
        <v>220</v>
      </c>
      <c r="F132" s="237" t="s">
        <v>421</v>
      </c>
      <c r="G132" s="238" t="s">
        <v>185</v>
      </c>
      <c r="H132" s="239">
        <v>13860</v>
      </c>
      <c r="I132" s="240"/>
      <c r="J132" s="241">
        <f>ROUND(I132*H132,2)</f>
        <v>0</v>
      </c>
      <c r="K132" s="237" t="s">
        <v>186</v>
      </c>
      <c r="L132" s="44"/>
      <c r="M132" s="242" t="s">
        <v>1</v>
      </c>
      <c r="N132" s="243" t="s">
        <v>46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150</v>
      </c>
      <c r="AT132" s="246" t="s">
        <v>133</v>
      </c>
      <c r="AU132" s="246" t="s">
        <v>90</v>
      </c>
      <c r="AY132" s="17" t="s">
        <v>130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90</v>
      </c>
      <c r="BK132" s="247">
        <f>ROUND(I132*H132,2)</f>
        <v>0</v>
      </c>
      <c r="BL132" s="17" t="s">
        <v>150</v>
      </c>
      <c r="BM132" s="246" t="s">
        <v>422</v>
      </c>
    </row>
    <row r="133" spans="1:51" s="14" customFormat="1" ht="12">
      <c r="A133" s="14"/>
      <c r="B133" s="259"/>
      <c r="C133" s="260"/>
      <c r="D133" s="250" t="s">
        <v>138</v>
      </c>
      <c r="E133" s="260"/>
      <c r="F133" s="262" t="s">
        <v>413</v>
      </c>
      <c r="G133" s="260"/>
      <c r="H133" s="263">
        <v>13860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9" t="s">
        <v>138</v>
      </c>
      <c r="AU133" s="269" t="s">
        <v>90</v>
      </c>
      <c r="AV133" s="14" t="s">
        <v>90</v>
      </c>
      <c r="AW133" s="14" t="s">
        <v>4</v>
      </c>
      <c r="AX133" s="14" t="s">
        <v>88</v>
      </c>
      <c r="AY133" s="269" t="s">
        <v>130</v>
      </c>
    </row>
    <row r="134" spans="1:65" s="2" customFormat="1" ht="21.75" customHeight="1">
      <c r="A134" s="38"/>
      <c r="B134" s="39"/>
      <c r="C134" s="235" t="s">
        <v>175</v>
      </c>
      <c r="D134" s="235" t="s">
        <v>133</v>
      </c>
      <c r="E134" s="236" t="s">
        <v>223</v>
      </c>
      <c r="F134" s="237" t="s">
        <v>224</v>
      </c>
      <c r="G134" s="238" t="s">
        <v>185</v>
      </c>
      <c r="H134" s="239">
        <v>462</v>
      </c>
      <c r="I134" s="240"/>
      <c r="J134" s="241">
        <f>ROUND(I134*H134,2)</f>
        <v>0</v>
      </c>
      <c r="K134" s="237" t="s">
        <v>186</v>
      </c>
      <c r="L134" s="44"/>
      <c r="M134" s="242" t="s">
        <v>1</v>
      </c>
      <c r="N134" s="243" t="s">
        <v>46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150</v>
      </c>
      <c r="AT134" s="246" t="s">
        <v>133</v>
      </c>
      <c r="AU134" s="246" t="s">
        <v>90</v>
      </c>
      <c r="AY134" s="17" t="s">
        <v>130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90</v>
      </c>
      <c r="BK134" s="247">
        <f>ROUND(I134*H134,2)</f>
        <v>0</v>
      </c>
      <c r="BL134" s="17" t="s">
        <v>150</v>
      </c>
      <c r="BM134" s="246" t="s">
        <v>423</v>
      </c>
    </row>
    <row r="135" spans="1:65" s="2" customFormat="1" ht="16.5" customHeight="1">
      <c r="A135" s="38"/>
      <c r="B135" s="39"/>
      <c r="C135" s="235" t="s">
        <v>392</v>
      </c>
      <c r="D135" s="235" t="s">
        <v>133</v>
      </c>
      <c r="E135" s="236" t="s">
        <v>424</v>
      </c>
      <c r="F135" s="237" t="s">
        <v>425</v>
      </c>
      <c r="G135" s="238" t="s">
        <v>185</v>
      </c>
      <c r="H135" s="239">
        <v>36</v>
      </c>
      <c r="I135" s="240"/>
      <c r="J135" s="241">
        <f>ROUND(I135*H135,2)</f>
        <v>0</v>
      </c>
      <c r="K135" s="237" t="s">
        <v>1</v>
      </c>
      <c r="L135" s="44"/>
      <c r="M135" s="242" t="s">
        <v>1</v>
      </c>
      <c r="N135" s="243" t="s">
        <v>46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150</v>
      </c>
      <c r="AT135" s="246" t="s">
        <v>133</v>
      </c>
      <c r="AU135" s="246" t="s">
        <v>90</v>
      </c>
      <c r="AY135" s="17" t="s">
        <v>130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90</v>
      </c>
      <c r="BK135" s="247">
        <f>ROUND(I135*H135,2)</f>
        <v>0</v>
      </c>
      <c r="BL135" s="17" t="s">
        <v>150</v>
      </c>
      <c r="BM135" s="246" t="s">
        <v>426</v>
      </c>
    </row>
    <row r="136" spans="1:63" s="12" customFormat="1" ht="22.8" customHeight="1">
      <c r="A136" s="12"/>
      <c r="B136" s="219"/>
      <c r="C136" s="220"/>
      <c r="D136" s="221" t="s">
        <v>79</v>
      </c>
      <c r="E136" s="233" t="s">
        <v>94</v>
      </c>
      <c r="F136" s="233" t="s">
        <v>427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SUM(P137:P219)</f>
        <v>0</v>
      </c>
      <c r="Q136" s="227"/>
      <c r="R136" s="228">
        <f>SUM(R137:R219)</f>
        <v>46.0808327</v>
      </c>
      <c r="S136" s="227"/>
      <c r="T136" s="229">
        <f>SUM(T137:T219)</f>
        <v>3.8651999999999997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88</v>
      </c>
      <c r="AT136" s="231" t="s">
        <v>79</v>
      </c>
      <c r="AU136" s="231" t="s">
        <v>88</v>
      </c>
      <c r="AY136" s="230" t="s">
        <v>130</v>
      </c>
      <c r="BK136" s="232">
        <f>SUM(BK137:BK219)</f>
        <v>0</v>
      </c>
    </row>
    <row r="137" spans="1:65" s="2" customFormat="1" ht="21.75" customHeight="1">
      <c r="A137" s="38"/>
      <c r="B137" s="39"/>
      <c r="C137" s="235" t="s">
        <v>88</v>
      </c>
      <c r="D137" s="235" t="s">
        <v>133</v>
      </c>
      <c r="E137" s="236" t="s">
        <v>428</v>
      </c>
      <c r="F137" s="237" t="s">
        <v>429</v>
      </c>
      <c r="G137" s="238" t="s">
        <v>173</v>
      </c>
      <c r="H137" s="239">
        <v>4.08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46</v>
      </c>
      <c r="O137" s="91"/>
      <c r="P137" s="244">
        <f>O137*H137</f>
        <v>0</v>
      </c>
      <c r="Q137" s="244">
        <v>1.32715</v>
      </c>
      <c r="R137" s="244">
        <f>Q137*H137</f>
        <v>5.414772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150</v>
      </c>
      <c r="AT137" s="246" t="s">
        <v>133</v>
      </c>
      <c r="AU137" s="246" t="s">
        <v>90</v>
      </c>
      <c r="AY137" s="17" t="s">
        <v>130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90</v>
      </c>
      <c r="BK137" s="247">
        <f>ROUND(I137*H137,2)</f>
        <v>0</v>
      </c>
      <c r="BL137" s="17" t="s">
        <v>150</v>
      </c>
      <c r="BM137" s="246" t="s">
        <v>430</v>
      </c>
    </row>
    <row r="138" spans="1:51" s="13" customFormat="1" ht="12">
      <c r="A138" s="13"/>
      <c r="B138" s="248"/>
      <c r="C138" s="249"/>
      <c r="D138" s="250" t="s">
        <v>138</v>
      </c>
      <c r="E138" s="251" t="s">
        <v>1</v>
      </c>
      <c r="F138" s="252" t="s">
        <v>431</v>
      </c>
      <c r="G138" s="249"/>
      <c r="H138" s="251" t="s">
        <v>1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8" t="s">
        <v>138</v>
      </c>
      <c r="AU138" s="258" t="s">
        <v>90</v>
      </c>
      <c r="AV138" s="13" t="s">
        <v>88</v>
      </c>
      <c r="AW138" s="13" t="s">
        <v>36</v>
      </c>
      <c r="AX138" s="13" t="s">
        <v>80</v>
      </c>
      <c r="AY138" s="258" t="s">
        <v>130</v>
      </c>
    </row>
    <row r="139" spans="1:51" s="14" customFormat="1" ht="12">
      <c r="A139" s="14"/>
      <c r="B139" s="259"/>
      <c r="C139" s="260"/>
      <c r="D139" s="250" t="s">
        <v>138</v>
      </c>
      <c r="E139" s="261" t="s">
        <v>1</v>
      </c>
      <c r="F139" s="262" t="s">
        <v>432</v>
      </c>
      <c r="G139" s="260"/>
      <c r="H139" s="263">
        <v>2.64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9" t="s">
        <v>138</v>
      </c>
      <c r="AU139" s="269" t="s">
        <v>90</v>
      </c>
      <c r="AV139" s="14" t="s">
        <v>90</v>
      </c>
      <c r="AW139" s="14" t="s">
        <v>36</v>
      </c>
      <c r="AX139" s="14" t="s">
        <v>80</v>
      </c>
      <c r="AY139" s="269" t="s">
        <v>130</v>
      </c>
    </row>
    <row r="140" spans="1:51" s="14" customFormat="1" ht="12">
      <c r="A140" s="14"/>
      <c r="B140" s="259"/>
      <c r="C140" s="260"/>
      <c r="D140" s="250" t="s">
        <v>138</v>
      </c>
      <c r="E140" s="261" t="s">
        <v>1</v>
      </c>
      <c r="F140" s="262" t="s">
        <v>433</v>
      </c>
      <c r="G140" s="260"/>
      <c r="H140" s="263">
        <v>1.44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9" t="s">
        <v>138</v>
      </c>
      <c r="AU140" s="269" t="s">
        <v>90</v>
      </c>
      <c r="AV140" s="14" t="s">
        <v>90</v>
      </c>
      <c r="AW140" s="14" t="s">
        <v>36</v>
      </c>
      <c r="AX140" s="14" t="s">
        <v>80</v>
      </c>
      <c r="AY140" s="269" t="s">
        <v>130</v>
      </c>
    </row>
    <row r="141" spans="1:51" s="15" customFormat="1" ht="12">
      <c r="A141" s="15"/>
      <c r="B141" s="275"/>
      <c r="C141" s="276"/>
      <c r="D141" s="250" t="s">
        <v>138</v>
      </c>
      <c r="E141" s="277" t="s">
        <v>1</v>
      </c>
      <c r="F141" s="278" t="s">
        <v>289</v>
      </c>
      <c r="G141" s="276"/>
      <c r="H141" s="279">
        <v>4.08</v>
      </c>
      <c r="I141" s="280"/>
      <c r="J141" s="276"/>
      <c r="K141" s="276"/>
      <c r="L141" s="281"/>
      <c r="M141" s="282"/>
      <c r="N141" s="283"/>
      <c r="O141" s="283"/>
      <c r="P141" s="283"/>
      <c r="Q141" s="283"/>
      <c r="R141" s="283"/>
      <c r="S141" s="283"/>
      <c r="T141" s="28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5" t="s">
        <v>138</v>
      </c>
      <c r="AU141" s="285" t="s">
        <v>90</v>
      </c>
      <c r="AV141" s="15" t="s">
        <v>150</v>
      </c>
      <c r="AW141" s="15" t="s">
        <v>36</v>
      </c>
      <c r="AX141" s="15" t="s">
        <v>88</v>
      </c>
      <c r="AY141" s="285" t="s">
        <v>130</v>
      </c>
    </row>
    <row r="142" spans="1:65" s="2" customFormat="1" ht="21.75" customHeight="1">
      <c r="A142" s="38"/>
      <c r="B142" s="39"/>
      <c r="C142" s="235" t="s">
        <v>170</v>
      </c>
      <c r="D142" s="235" t="s">
        <v>133</v>
      </c>
      <c r="E142" s="236" t="s">
        <v>434</v>
      </c>
      <c r="F142" s="237" t="s">
        <v>435</v>
      </c>
      <c r="G142" s="238" t="s">
        <v>173</v>
      </c>
      <c r="H142" s="239">
        <v>20.52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46</v>
      </c>
      <c r="O142" s="91"/>
      <c r="P142" s="244">
        <f>O142*H142</f>
        <v>0</v>
      </c>
      <c r="Q142" s="244">
        <v>0.17231</v>
      </c>
      <c r="R142" s="244">
        <f>Q142*H142</f>
        <v>3.5358012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150</v>
      </c>
      <c r="AT142" s="246" t="s">
        <v>133</v>
      </c>
      <c r="AU142" s="246" t="s">
        <v>90</v>
      </c>
      <c r="AY142" s="17" t="s">
        <v>130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90</v>
      </c>
      <c r="BK142" s="247">
        <f>ROUND(I142*H142,2)</f>
        <v>0</v>
      </c>
      <c r="BL142" s="17" t="s">
        <v>150</v>
      </c>
      <c r="BM142" s="246" t="s">
        <v>436</v>
      </c>
    </row>
    <row r="143" spans="1:51" s="13" customFormat="1" ht="12">
      <c r="A143" s="13"/>
      <c r="B143" s="248"/>
      <c r="C143" s="249"/>
      <c r="D143" s="250" t="s">
        <v>138</v>
      </c>
      <c r="E143" s="251" t="s">
        <v>1</v>
      </c>
      <c r="F143" s="252" t="s">
        <v>437</v>
      </c>
      <c r="G143" s="249"/>
      <c r="H143" s="251" t="s">
        <v>1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138</v>
      </c>
      <c r="AU143" s="258" t="s">
        <v>90</v>
      </c>
      <c r="AV143" s="13" t="s">
        <v>88</v>
      </c>
      <c r="AW143" s="13" t="s">
        <v>36</v>
      </c>
      <c r="AX143" s="13" t="s">
        <v>80</v>
      </c>
      <c r="AY143" s="258" t="s">
        <v>130</v>
      </c>
    </row>
    <row r="144" spans="1:51" s="13" customFormat="1" ht="12">
      <c r="A144" s="13"/>
      <c r="B144" s="248"/>
      <c r="C144" s="249"/>
      <c r="D144" s="250" t="s">
        <v>138</v>
      </c>
      <c r="E144" s="251" t="s">
        <v>1</v>
      </c>
      <c r="F144" s="252" t="s">
        <v>438</v>
      </c>
      <c r="G144" s="249"/>
      <c r="H144" s="251" t="s">
        <v>1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138</v>
      </c>
      <c r="AU144" s="258" t="s">
        <v>90</v>
      </c>
      <c r="AV144" s="13" t="s">
        <v>88</v>
      </c>
      <c r="AW144" s="13" t="s">
        <v>36</v>
      </c>
      <c r="AX144" s="13" t="s">
        <v>80</v>
      </c>
      <c r="AY144" s="258" t="s">
        <v>130</v>
      </c>
    </row>
    <row r="145" spans="1:51" s="13" customFormat="1" ht="12">
      <c r="A145" s="13"/>
      <c r="B145" s="248"/>
      <c r="C145" s="249"/>
      <c r="D145" s="250" t="s">
        <v>138</v>
      </c>
      <c r="E145" s="251" t="s">
        <v>1</v>
      </c>
      <c r="F145" s="252" t="s">
        <v>439</v>
      </c>
      <c r="G145" s="249"/>
      <c r="H145" s="251" t="s">
        <v>1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138</v>
      </c>
      <c r="AU145" s="258" t="s">
        <v>90</v>
      </c>
      <c r="AV145" s="13" t="s">
        <v>88</v>
      </c>
      <c r="AW145" s="13" t="s">
        <v>36</v>
      </c>
      <c r="AX145" s="13" t="s">
        <v>80</v>
      </c>
      <c r="AY145" s="258" t="s">
        <v>130</v>
      </c>
    </row>
    <row r="146" spans="1:51" s="14" customFormat="1" ht="12">
      <c r="A146" s="14"/>
      <c r="B146" s="259"/>
      <c r="C146" s="260"/>
      <c r="D146" s="250" t="s">
        <v>138</v>
      </c>
      <c r="E146" s="261" t="s">
        <v>1</v>
      </c>
      <c r="F146" s="262" t="s">
        <v>440</v>
      </c>
      <c r="G146" s="260"/>
      <c r="H146" s="263">
        <v>20.52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9" t="s">
        <v>138</v>
      </c>
      <c r="AU146" s="269" t="s">
        <v>90</v>
      </c>
      <c r="AV146" s="14" t="s">
        <v>90</v>
      </c>
      <c r="AW146" s="14" t="s">
        <v>36</v>
      </c>
      <c r="AX146" s="14" t="s">
        <v>88</v>
      </c>
      <c r="AY146" s="269" t="s">
        <v>130</v>
      </c>
    </row>
    <row r="147" spans="1:65" s="2" customFormat="1" ht="33" customHeight="1">
      <c r="A147" s="38"/>
      <c r="B147" s="39"/>
      <c r="C147" s="235" t="s">
        <v>90</v>
      </c>
      <c r="D147" s="235" t="s">
        <v>133</v>
      </c>
      <c r="E147" s="236" t="s">
        <v>441</v>
      </c>
      <c r="F147" s="237" t="s">
        <v>442</v>
      </c>
      <c r="G147" s="238" t="s">
        <v>173</v>
      </c>
      <c r="H147" s="239">
        <v>0.864</v>
      </c>
      <c r="I147" s="240"/>
      <c r="J147" s="241">
        <f>ROUND(I147*H147,2)</f>
        <v>0</v>
      </c>
      <c r="K147" s="237" t="s">
        <v>186</v>
      </c>
      <c r="L147" s="44"/>
      <c r="M147" s="242" t="s">
        <v>1</v>
      </c>
      <c r="N147" s="243" t="s">
        <v>46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1.8</v>
      </c>
      <c r="T147" s="245">
        <f>S147*H147</f>
        <v>1.5552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150</v>
      </c>
      <c r="AT147" s="246" t="s">
        <v>133</v>
      </c>
      <c r="AU147" s="246" t="s">
        <v>90</v>
      </c>
      <c r="AY147" s="17" t="s">
        <v>130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90</v>
      </c>
      <c r="BK147" s="247">
        <f>ROUND(I147*H147,2)</f>
        <v>0</v>
      </c>
      <c r="BL147" s="17" t="s">
        <v>150</v>
      </c>
      <c r="BM147" s="246" t="s">
        <v>443</v>
      </c>
    </row>
    <row r="148" spans="1:51" s="13" customFormat="1" ht="12">
      <c r="A148" s="13"/>
      <c r="B148" s="248"/>
      <c r="C148" s="249"/>
      <c r="D148" s="250" t="s">
        <v>138</v>
      </c>
      <c r="E148" s="251" t="s">
        <v>1</v>
      </c>
      <c r="F148" s="252" t="s">
        <v>444</v>
      </c>
      <c r="G148" s="249"/>
      <c r="H148" s="251" t="s">
        <v>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138</v>
      </c>
      <c r="AU148" s="258" t="s">
        <v>90</v>
      </c>
      <c r="AV148" s="13" t="s">
        <v>88</v>
      </c>
      <c r="AW148" s="13" t="s">
        <v>36</v>
      </c>
      <c r="AX148" s="13" t="s">
        <v>80</v>
      </c>
      <c r="AY148" s="258" t="s">
        <v>130</v>
      </c>
    </row>
    <row r="149" spans="1:51" s="14" customFormat="1" ht="12">
      <c r="A149" s="14"/>
      <c r="B149" s="259"/>
      <c r="C149" s="260"/>
      <c r="D149" s="250" t="s">
        <v>138</v>
      </c>
      <c r="E149" s="261" t="s">
        <v>1</v>
      </c>
      <c r="F149" s="262" t="s">
        <v>445</v>
      </c>
      <c r="G149" s="260"/>
      <c r="H149" s="263">
        <v>0.864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9" t="s">
        <v>138</v>
      </c>
      <c r="AU149" s="269" t="s">
        <v>90</v>
      </c>
      <c r="AV149" s="14" t="s">
        <v>90</v>
      </c>
      <c r="AW149" s="14" t="s">
        <v>36</v>
      </c>
      <c r="AX149" s="14" t="s">
        <v>88</v>
      </c>
      <c r="AY149" s="269" t="s">
        <v>130</v>
      </c>
    </row>
    <row r="150" spans="1:65" s="2" customFormat="1" ht="21.75" customHeight="1">
      <c r="A150" s="38"/>
      <c r="B150" s="39"/>
      <c r="C150" s="235" t="s">
        <v>294</v>
      </c>
      <c r="D150" s="235" t="s">
        <v>133</v>
      </c>
      <c r="E150" s="236" t="s">
        <v>446</v>
      </c>
      <c r="F150" s="237" t="s">
        <v>447</v>
      </c>
      <c r="G150" s="238" t="s">
        <v>185</v>
      </c>
      <c r="H150" s="239">
        <v>165</v>
      </c>
      <c r="I150" s="240"/>
      <c r="J150" s="241">
        <f>ROUND(I150*H150,2)</f>
        <v>0</v>
      </c>
      <c r="K150" s="237" t="s">
        <v>1</v>
      </c>
      <c r="L150" s="44"/>
      <c r="M150" s="242" t="s">
        <v>1</v>
      </c>
      <c r="N150" s="243" t="s">
        <v>46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0.014</v>
      </c>
      <c r="T150" s="245">
        <f>S150*H150</f>
        <v>2.31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150</v>
      </c>
      <c r="AT150" s="246" t="s">
        <v>133</v>
      </c>
      <c r="AU150" s="246" t="s">
        <v>90</v>
      </c>
      <c r="AY150" s="17" t="s">
        <v>130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90</v>
      </c>
      <c r="BK150" s="247">
        <f>ROUND(I150*H150,2)</f>
        <v>0</v>
      </c>
      <c r="BL150" s="17" t="s">
        <v>150</v>
      </c>
      <c r="BM150" s="246" t="s">
        <v>448</v>
      </c>
    </row>
    <row r="151" spans="1:65" s="2" customFormat="1" ht="16.5" customHeight="1">
      <c r="A151" s="38"/>
      <c r="B151" s="39"/>
      <c r="C151" s="235" t="s">
        <v>147</v>
      </c>
      <c r="D151" s="235" t="s">
        <v>133</v>
      </c>
      <c r="E151" s="236" t="s">
        <v>449</v>
      </c>
      <c r="F151" s="237" t="s">
        <v>450</v>
      </c>
      <c r="G151" s="238" t="s">
        <v>185</v>
      </c>
      <c r="H151" s="239">
        <v>64.8</v>
      </c>
      <c r="I151" s="240"/>
      <c r="J151" s="241">
        <f>ROUND(I151*H151,2)</f>
        <v>0</v>
      </c>
      <c r="K151" s="237" t="s">
        <v>186</v>
      </c>
      <c r="L151" s="44"/>
      <c r="M151" s="242" t="s">
        <v>1</v>
      </c>
      <c r="N151" s="243" t="s">
        <v>46</v>
      </c>
      <c r="O151" s="91"/>
      <c r="P151" s="244">
        <f>O151*H151</f>
        <v>0</v>
      </c>
      <c r="Q151" s="244">
        <v>0.03273</v>
      </c>
      <c r="R151" s="244">
        <f>Q151*H151</f>
        <v>2.120904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150</v>
      </c>
      <c r="AT151" s="246" t="s">
        <v>133</v>
      </c>
      <c r="AU151" s="246" t="s">
        <v>90</v>
      </c>
      <c r="AY151" s="17" t="s">
        <v>130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90</v>
      </c>
      <c r="BK151" s="247">
        <f>ROUND(I151*H151,2)</f>
        <v>0</v>
      </c>
      <c r="BL151" s="17" t="s">
        <v>150</v>
      </c>
      <c r="BM151" s="246" t="s">
        <v>451</v>
      </c>
    </row>
    <row r="152" spans="1:51" s="13" customFormat="1" ht="12">
      <c r="A152" s="13"/>
      <c r="B152" s="248"/>
      <c r="C152" s="249"/>
      <c r="D152" s="250" t="s">
        <v>138</v>
      </c>
      <c r="E152" s="251" t="s">
        <v>1</v>
      </c>
      <c r="F152" s="252" t="s">
        <v>452</v>
      </c>
      <c r="G152" s="249"/>
      <c r="H152" s="251" t="s">
        <v>1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138</v>
      </c>
      <c r="AU152" s="258" t="s">
        <v>90</v>
      </c>
      <c r="AV152" s="13" t="s">
        <v>88</v>
      </c>
      <c r="AW152" s="13" t="s">
        <v>36</v>
      </c>
      <c r="AX152" s="13" t="s">
        <v>80</v>
      </c>
      <c r="AY152" s="258" t="s">
        <v>130</v>
      </c>
    </row>
    <row r="153" spans="1:51" s="14" customFormat="1" ht="12">
      <c r="A153" s="14"/>
      <c r="B153" s="259"/>
      <c r="C153" s="260"/>
      <c r="D153" s="250" t="s">
        <v>138</v>
      </c>
      <c r="E153" s="261" t="s">
        <v>1</v>
      </c>
      <c r="F153" s="262" t="s">
        <v>453</v>
      </c>
      <c r="G153" s="260"/>
      <c r="H153" s="263">
        <v>64.8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9" t="s">
        <v>138</v>
      </c>
      <c r="AU153" s="269" t="s">
        <v>90</v>
      </c>
      <c r="AV153" s="14" t="s">
        <v>90</v>
      </c>
      <c r="AW153" s="14" t="s">
        <v>36</v>
      </c>
      <c r="AX153" s="14" t="s">
        <v>88</v>
      </c>
      <c r="AY153" s="269" t="s">
        <v>130</v>
      </c>
    </row>
    <row r="154" spans="1:65" s="2" customFormat="1" ht="21.75" customHeight="1">
      <c r="A154" s="38"/>
      <c r="B154" s="39"/>
      <c r="C154" s="235" t="s">
        <v>150</v>
      </c>
      <c r="D154" s="235" t="s">
        <v>133</v>
      </c>
      <c r="E154" s="236" t="s">
        <v>454</v>
      </c>
      <c r="F154" s="237" t="s">
        <v>455</v>
      </c>
      <c r="G154" s="238" t="s">
        <v>185</v>
      </c>
      <c r="H154" s="239">
        <v>60.75</v>
      </c>
      <c r="I154" s="240"/>
      <c r="J154" s="241">
        <f>ROUND(I154*H154,2)</f>
        <v>0</v>
      </c>
      <c r="K154" s="237" t="s">
        <v>186</v>
      </c>
      <c r="L154" s="44"/>
      <c r="M154" s="242" t="s">
        <v>1</v>
      </c>
      <c r="N154" s="243" t="s">
        <v>46</v>
      </c>
      <c r="O154" s="91"/>
      <c r="P154" s="244">
        <f>O154*H154</f>
        <v>0</v>
      </c>
      <c r="Q154" s="244">
        <v>0.0004</v>
      </c>
      <c r="R154" s="244">
        <f>Q154*H154</f>
        <v>0.024300000000000002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132</v>
      </c>
      <c r="AT154" s="246" t="s">
        <v>133</v>
      </c>
      <c r="AU154" s="246" t="s">
        <v>90</v>
      </c>
      <c r="AY154" s="17" t="s">
        <v>130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90</v>
      </c>
      <c r="BK154" s="247">
        <f>ROUND(I154*H154,2)</f>
        <v>0</v>
      </c>
      <c r="BL154" s="17" t="s">
        <v>132</v>
      </c>
      <c r="BM154" s="246" t="s">
        <v>456</v>
      </c>
    </row>
    <row r="155" spans="1:51" s="13" customFormat="1" ht="12">
      <c r="A155" s="13"/>
      <c r="B155" s="248"/>
      <c r="C155" s="249"/>
      <c r="D155" s="250" t="s">
        <v>138</v>
      </c>
      <c r="E155" s="251" t="s">
        <v>1</v>
      </c>
      <c r="F155" s="252" t="s">
        <v>457</v>
      </c>
      <c r="G155" s="249"/>
      <c r="H155" s="251" t="s">
        <v>1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138</v>
      </c>
      <c r="AU155" s="258" t="s">
        <v>90</v>
      </c>
      <c r="AV155" s="13" t="s">
        <v>88</v>
      </c>
      <c r="AW155" s="13" t="s">
        <v>36</v>
      </c>
      <c r="AX155" s="13" t="s">
        <v>80</v>
      </c>
      <c r="AY155" s="258" t="s">
        <v>130</v>
      </c>
    </row>
    <row r="156" spans="1:51" s="14" customFormat="1" ht="12">
      <c r="A156" s="14"/>
      <c r="B156" s="259"/>
      <c r="C156" s="260"/>
      <c r="D156" s="250" t="s">
        <v>138</v>
      </c>
      <c r="E156" s="261" t="s">
        <v>1</v>
      </c>
      <c r="F156" s="262" t="s">
        <v>458</v>
      </c>
      <c r="G156" s="260"/>
      <c r="H156" s="263">
        <v>60.75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9" t="s">
        <v>138</v>
      </c>
      <c r="AU156" s="269" t="s">
        <v>90</v>
      </c>
      <c r="AV156" s="14" t="s">
        <v>90</v>
      </c>
      <c r="AW156" s="14" t="s">
        <v>36</v>
      </c>
      <c r="AX156" s="14" t="s">
        <v>88</v>
      </c>
      <c r="AY156" s="269" t="s">
        <v>130</v>
      </c>
    </row>
    <row r="157" spans="1:65" s="2" customFormat="1" ht="33" customHeight="1">
      <c r="A157" s="38"/>
      <c r="B157" s="39"/>
      <c r="C157" s="286" t="s">
        <v>161</v>
      </c>
      <c r="D157" s="286" t="s">
        <v>459</v>
      </c>
      <c r="E157" s="287" t="s">
        <v>460</v>
      </c>
      <c r="F157" s="288" t="s">
        <v>461</v>
      </c>
      <c r="G157" s="289" t="s">
        <v>185</v>
      </c>
      <c r="H157" s="290">
        <v>72.9</v>
      </c>
      <c r="I157" s="291"/>
      <c r="J157" s="292">
        <f>ROUND(I157*H157,2)</f>
        <v>0</v>
      </c>
      <c r="K157" s="288" t="s">
        <v>186</v>
      </c>
      <c r="L157" s="293"/>
      <c r="M157" s="294" t="s">
        <v>1</v>
      </c>
      <c r="N157" s="295" t="s">
        <v>46</v>
      </c>
      <c r="O157" s="91"/>
      <c r="P157" s="244">
        <f>O157*H157</f>
        <v>0</v>
      </c>
      <c r="Q157" s="244">
        <v>0.0045</v>
      </c>
      <c r="R157" s="244">
        <f>Q157*H157</f>
        <v>0.32805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392</v>
      </c>
      <c r="AT157" s="246" t="s">
        <v>459</v>
      </c>
      <c r="AU157" s="246" t="s">
        <v>90</v>
      </c>
      <c r="AY157" s="17" t="s">
        <v>130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90</v>
      </c>
      <c r="BK157" s="247">
        <f>ROUND(I157*H157,2)</f>
        <v>0</v>
      </c>
      <c r="BL157" s="17" t="s">
        <v>132</v>
      </c>
      <c r="BM157" s="246" t="s">
        <v>462</v>
      </c>
    </row>
    <row r="158" spans="1:51" s="14" customFormat="1" ht="12">
      <c r="A158" s="14"/>
      <c r="B158" s="259"/>
      <c r="C158" s="260"/>
      <c r="D158" s="250" t="s">
        <v>138</v>
      </c>
      <c r="E158" s="260"/>
      <c r="F158" s="262" t="s">
        <v>463</v>
      </c>
      <c r="G158" s="260"/>
      <c r="H158" s="263">
        <v>72.9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9" t="s">
        <v>138</v>
      </c>
      <c r="AU158" s="269" t="s">
        <v>90</v>
      </c>
      <c r="AV158" s="14" t="s">
        <v>90</v>
      </c>
      <c r="AW158" s="14" t="s">
        <v>4</v>
      </c>
      <c r="AX158" s="14" t="s">
        <v>88</v>
      </c>
      <c r="AY158" s="269" t="s">
        <v>130</v>
      </c>
    </row>
    <row r="159" spans="1:65" s="2" customFormat="1" ht="44.25" customHeight="1">
      <c r="A159" s="38"/>
      <c r="B159" s="39"/>
      <c r="C159" s="235" t="s">
        <v>241</v>
      </c>
      <c r="D159" s="235" t="s">
        <v>133</v>
      </c>
      <c r="E159" s="236" t="s">
        <v>464</v>
      </c>
      <c r="F159" s="237" t="s">
        <v>465</v>
      </c>
      <c r="G159" s="238" t="s">
        <v>185</v>
      </c>
      <c r="H159" s="239">
        <v>33.75</v>
      </c>
      <c r="I159" s="240"/>
      <c r="J159" s="241">
        <f>ROUND(I159*H159,2)</f>
        <v>0</v>
      </c>
      <c r="K159" s="237" t="s">
        <v>186</v>
      </c>
      <c r="L159" s="44"/>
      <c r="M159" s="242" t="s">
        <v>1</v>
      </c>
      <c r="N159" s="243" t="s">
        <v>46</v>
      </c>
      <c r="O159" s="91"/>
      <c r="P159" s="244">
        <f>O159*H159</f>
        <v>0</v>
      </c>
      <c r="Q159" s="244">
        <v>0.00079</v>
      </c>
      <c r="R159" s="244">
        <f>Q159*H159</f>
        <v>0.0266625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132</v>
      </c>
      <c r="AT159" s="246" t="s">
        <v>133</v>
      </c>
      <c r="AU159" s="246" t="s">
        <v>90</v>
      </c>
      <c r="AY159" s="17" t="s">
        <v>130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90</v>
      </c>
      <c r="BK159" s="247">
        <f>ROUND(I159*H159,2)</f>
        <v>0</v>
      </c>
      <c r="BL159" s="17" t="s">
        <v>132</v>
      </c>
      <c r="BM159" s="246" t="s">
        <v>466</v>
      </c>
    </row>
    <row r="160" spans="1:51" s="13" customFormat="1" ht="12">
      <c r="A160" s="13"/>
      <c r="B160" s="248"/>
      <c r="C160" s="249"/>
      <c r="D160" s="250" t="s">
        <v>138</v>
      </c>
      <c r="E160" s="251" t="s">
        <v>1</v>
      </c>
      <c r="F160" s="252" t="s">
        <v>467</v>
      </c>
      <c r="G160" s="249"/>
      <c r="H160" s="251" t="s">
        <v>1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138</v>
      </c>
      <c r="AU160" s="258" t="s">
        <v>90</v>
      </c>
      <c r="AV160" s="13" t="s">
        <v>88</v>
      </c>
      <c r="AW160" s="13" t="s">
        <v>36</v>
      </c>
      <c r="AX160" s="13" t="s">
        <v>80</v>
      </c>
      <c r="AY160" s="258" t="s">
        <v>130</v>
      </c>
    </row>
    <row r="161" spans="1:51" s="14" customFormat="1" ht="12">
      <c r="A161" s="14"/>
      <c r="B161" s="259"/>
      <c r="C161" s="260"/>
      <c r="D161" s="250" t="s">
        <v>138</v>
      </c>
      <c r="E161" s="261" t="s">
        <v>1</v>
      </c>
      <c r="F161" s="262" t="s">
        <v>468</v>
      </c>
      <c r="G161" s="260"/>
      <c r="H161" s="263">
        <v>33.75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9" t="s">
        <v>138</v>
      </c>
      <c r="AU161" s="269" t="s">
        <v>90</v>
      </c>
      <c r="AV161" s="14" t="s">
        <v>90</v>
      </c>
      <c r="AW161" s="14" t="s">
        <v>36</v>
      </c>
      <c r="AX161" s="14" t="s">
        <v>88</v>
      </c>
      <c r="AY161" s="269" t="s">
        <v>130</v>
      </c>
    </row>
    <row r="162" spans="1:65" s="2" customFormat="1" ht="21.75" customHeight="1">
      <c r="A162" s="38"/>
      <c r="B162" s="39"/>
      <c r="C162" s="235" t="s">
        <v>401</v>
      </c>
      <c r="D162" s="235" t="s">
        <v>133</v>
      </c>
      <c r="E162" s="236" t="s">
        <v>469</v>
      </c>
      <c r="F162" s="237" t="s">
        <v>470</v>
      </c>
      <c r="G162" s="238" t="s">
        <v>204</v>
      </c>
      <c r="H162" s="239">
        <v>13.5</v>
      </c>
      <c r="I162" s="240"/>
      <c r="J162" s="241">
        <f>ROUND(I162*H162,2)</f>
        <v>0</v>
      </c>
      <c r="K162" s="237" t="s">
        <v>186</v>
      </c>
      <c r="L162" s="44"/>
      <c r="M162" s="242" t="s">
        <v>1</v>
      </c>
      <c r="N162" s="243" t="s">
        <v>46</v>
      </c>
      <c r="O162" s="91"/>
      <c r="P162" s="244">
        <f>O162*H162</f>
        <v>0</v>
      </c>
      <c r="Q162" s="244">
        <v>0.00026</v>
      </c>
      <c r="R162" s="244">
        <f>Q162*H162</f>
        <v>0.0035099999999999997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132</v>
      </c>
      <c r="AT162" s="246" t="s">
        <v>133</v>
      </c>
      <c r="AU162" s="246" t="s">
        <v>90</v>
      </c>
      <c r="AY162" s="17" t="s">
        <v>130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90</v>
      </c>
      <c r="BK162" s="247">
        <f>ROUND(I162*H162,2)</f>
        <v>0</v>
      </c>
      <c r="BL162" s="17" t="s">
        <v>132</v>
      </c>
      <c r="BM162" s="246" t="s">
        <v>471</v>
      </c>
    </row>
    <row r="163" spans="1:65" s="2" customFormat="1" ht="21.75" customHeight="1">
      <c r="A163" s="38"/>
      <c r="B163" s="39"/>
      <c r="C163" s="235" t="s">
        <v>472</v>
      </c>
      <c r="D163" s="235" t="s">
        <v>133</v>
      </c>
      <c r="E163" s="236" t="s">
        <v>473</v>
      </c>
      <c r="F163" s="237" t="s">
        <v>474</v>
      </c>
      <c r="G163" s="238" t="s">
        <v>204</v>
      </c>
      <c r="H163" s="239">
        <v>32</v>
      </c>
      <c r="I163" s="240"/>
      <c r="J163" s="241">
        <f>ROUND(I163*H163,2)</f>
        <v>0</v>
      </c>
      <c r="K163" s="237" t="s">
        <v>1</v>
      </c>
      <c r="L163" s="44"/>
      <c r="M163" s="242" t="s">
        <v>1</v>
      </c>
      <c r="N163" s="243" t="s">
        <v>46</v>
      </c>
      <c r="O163" s="91"/>
      <c r="P163" s="244">
        <f>O163*H163</f>
        <v>0</v>
      </c>
      <c r="Q163" s="244">
        <v>0.0364</v>
      </c>
      <c r="R163" s="244">
        <f>Q163*H163</f>
        <v>1.1648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132</v>
      </c>
      <c r="AT163" s="246" t="s">
        <v>133</v>
      </c>
      <c r="AU163" s="246" t="s">
        <v>90</v>
      </c>
      <c r="AY163" s="17" t="s">
        <v>130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90</v>
      </c>
      <c r="BK163" s="247">
        <f>ROUND(I163*H163,2)</f>
        <v>0</v>
      </c>
      <c r="BL163" s="17" t="s">
        <v>132</v>
      </c>
      <c r="BM163" s="246" t="s">
        <v>475</v>
      </c>
    </row>
    <row r="164" spans="1:51" s="13" customFormat="1" ht="12">
      <c r="A164" s="13"/>
      <c r="B164" s="248"/>
      <c r="C164" s="249"/>
      <c r="D164" s="250" t="s">
        <v>138</v>
      </c>
      <c r="E164" s="251" t="s">
        <v>1</v>
      </c>
      <c r="F164" s="252" t="s">
        <v>476</v>
      </c>
      <c r="G164" s="249"/>
      <c r="H164" s="251" t="s">
        <v>1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138</v>
      </c>
      <c r="AU164" s="258" t="s">
        <v>90</v>
      </c>
      <c r="AV164" s="13" t="s">
        <v>88</v>
      </c>
      <c r="AW164" s="13" t="s">
        <v>36</v>
      </c>
      <c r="AX164" s="13" t="s">
        <v>80</v>
      </c>
      <c r="AY164" s="258" t="s">
        <v>130</v>
      </c>
    </row>
    <row r="165" spans="1:51" s="14" customFormat="1" ht="12">
      <c r="A165" s="14"/>
      <c r="B165" s="259"/>
      <c r="C165" s="260"/>
      <c r="D165" s="250" t="s">
        <v>138</v>
      </c>
      <c r="E165" s="261" t="s">
        <v>1</v>
      </c>
      <c r="F165" s="262" t="s">
        <v>477</v>
      </c>
      <c r="G165" s="260"/>
      <c r="H165" s="263">
        <v>3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138</v>
      </c>
      <c r="AU165" s="269" t="s">
        <v>90</v>
      </c>
      <c r="AV165" s="14" t="s">
        <v>90</v>
      </c>
      <c r="AW165" s="14" t="s">
        <v>36</v>
      </c>
      <c r="AX165" s="14" t="s">
        <v>80</v>
      </c>
      <c r="AY165" s="269" t="s">
        <v>130</v>
      </c>
    </row>
    <row r="166" spans="1:51" s="14" customFormat="1" ht="12">
      <c r="A166" s="14"/>
      <c r="B166" s="259"/>
      <c r="C166" s="260"/>
      <c r="D166" s="250" t="s">
        <v>138</v>
      </c>
      <c r="E166" s="261" t="s">
        <v>1</v>
      </c>
      <c r="F166" s="262" t="s">
        <v>478</v>
      </c>
      <c r="G166" s="260"/>
      <c r="H166" s="263">
        <v>3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9" t="s">
        <v>138</v>
      </c>
      <c r="AU166" s="269" t="s">
        <v>90</v>
      </c>
      <c r="AV166" s="14" t="s">
        <v>90</v>
      </c>
      <c r="AW166" s="14" t="s">
        <v>36</v>
      </c>
      <c r="AX166" s="14" t="s">
        <v>80</v>
      </c>
      <c r="AY166" s="269" t="s">
        <v>130</v>
      </c>
    </row>
    <row r="167" spans="1:51" s="14" customFormat="1" ht="12">
      <c r="A167" s="14"/>
      <c r="B167" s="259"/>
      <c r="C167" s="260"/>
      <c r="D167" s="250" t="s">
        <v>138</v>
      </c>
      <c r="E167" s="261" t="s">
        <v>1</v>
      </c>
      <c r="F167" s="262" t="s">
        <v>479</v>
      </c>
      <c r="G167" s="260"/>
      <c r="H167" s="263">
        <v>26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9" t="s">
        <v>138</v>
      </c>
      <c r="AU167" s="269" t="s">
        <v>90</v>
      </c>
      <c r="AV167" s="14" t="s">
        <v>90</v>
      </c>
      <c r="AW167" s="14" t="s">
        <v>36</v>
      </c>
      <c r="AX167" s="14" t="s">
        <v>80</v>
      </c>
      <c r="AY167" s="269" t="s">
        <v>130</v>
      </c>
    </row>
    <row r="168" spans="1:51" s="15" customFormat="1" ht="12">
      <c r="A168" s="15"/>
      <c r="B168" s="275"/>
      <c r="C168" s="276"/>
      <c r="D168" s="250" t="s">
        <v>138</v>
      </c>
      <c r="E168" s="277" t="s">
        <v>1</v>
      </c>
      <c r="F168" s="278" t="s">
        <v>289</v>
      </c>
      <c r="G168" s="276"/>
      <c r="H168" s="279">
        <v>32</v>
      </c>
      <c r="I168" s="280"/>
      <c r="J168" s="276"/>
      <c r="K168" s="276"/>
      <c r="L168" s="281"/>
      <c r="M168" s="282"/>
      <c r="N168" s="283"/>
      <c r="O168" s="283"/>
      <c r="P168" s="283"/>
      <c r="Q168" s="283"/>
      <c r="R168" s="283"/>
      <c r="S168" s="283"/>
      <c r="T168" s="28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5" t="s">
        <v>138</v>
      </c>
      <c r="AU168" s="285" t="s">
        <v>90</v>
      </c>
      <c r="AV168" s="15" t="s">
        <v>150</v>
      </c>
      <c r="AW168" s="15" t="s">
        <v>36</v>
      </c>
      <c r="AX168" s="15" t="s">
        <v>88</v>
      </c>
      <c r="AY168" s="285" t="s">
        <v>130</v>
      </c>
    </row>
    <row r="169" spans="1:65" s="2" customFormat="1" ht="33" customHeight="1">
      <c r="A169" s="38"/>
      <c r="B169" s="39"/>
      <c r="C169" s="235" t="s">
        <v>480</v>
      </c>
      <c r="D169" s="235" t="s">
        <v>133</v>
      </c>
      <c r="E169" s="236" t="s">
        <v>481</v>
      </c>
      <c r="F169" s="237" t="s">
        <v>482</v>
      </c>
      <c r="G169" s="238" t="s">
        <v>185</v>
      </c>
      <c r="H169" s="239">
        <v>19.5</v>
      </c>
      <c r="I169" s="240"/>
      <c r="J169" s="241">
        <f>ROUND(I169*H169,2)</f>
        <v>0</v>
      </c>
      <c r="K169" s="237" t="s">
        <v>186</v>
      </c>
      <c r="L169" s="44"/>
      <c r="M169" s="242" t="s">
        <v>1</v>
      </c>
      <c r="N169" s="243" t="s">
        <v>46</v>
      </c>
      <c r="O169" s="91"/>
      <c r="P169" s="244">
        <f>O169*H169</f>
        <v>0</v>
      </c>
      <c r="Q169" s="244">
        <v>0.00018</v>
      </c>
      <c r="R169" s="244">
        <f>Q169*H169</f>
        <v>0.00351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132</v>
      </c>
      <c r="AT169" s="246" t="s">
        <v>133</v>
      </c>
      <c r="AU169" s="246" t="s">
        <v>90</v>
      </c>
      <c r="AY169" s="17" t="s">
        <v>130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90</v>
      </c>
      <c r="BK169" s="247">
        <f>ROUND(I169*H169,2)</f>
        <v>0</v>
      </c>
      <c r="BL169" s="17" t="s">
        <v>132</v>
      </c>
      <c r="BM169" s="246" t="s">
        <v>483</v>
      </c>
    </row>
    <row r="170" spans="1:65" s="2" customFormat="1" ht="21.75" customHeight="1">
      <c r="A170" s="38"/>
      <c r="B170" s="39"/>
      <c r="C170" s="286" t="s">
        <v>484</v>
      </c>
      <c r="D170" s="286" t="s">
        <v>459</v>
      </c>
      <c r="E170" s="287" t="s">
        <v>485</v>
      </c>
      <c r="F170" s="288" t="s">
        <v>486</v>
      </c>
      <c r="G170" s="289" t="s">
        <v>185</v>
      </c>
      <c r="H170" s="290">
        <v>24.375</v>
      </c>
      <c r="I170" s="291"/>
      <c r="J170" s="292">
        <f>ROUND(I170*H170,2)</f>
        <v>0</v>
      </c>
      <c r="K170" s="288" t="s">
        <v>186</v>
      </c>
      <c r="L170" s="293"/>
      <c r="M170" s="294" t="s">
        <v>1</v>
      </c>
      <c r="N170" s="295" t="s">
        <v>46</v>
      </c>
      <c r="O170" s="91"/>
      <c r="P170" s="244">
        <f>O170*H170</f>
        <v>0</v>
      </c>
      <c r="Q170" s="244">
        <v>0.002</v>
      </c>
      <c r="R170" s="244">
        <f>Q170*H170</f>
        <v>0.04875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392</v>
      </c>
      <c r="AT170" s="246" t="s">
        <v>459</v>
      </c>
      <c r="AU170" s="246" t="s">
        <v>90</v>
      </c>
      <c r="AY170" s="17" t="s">
        <v>130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90</v>
      </c>
      <c r="BK170" s="247">
        <f>ROUND(I170*H170,2)</f>
        <v>0</v>
      </c>
      <c r="BL170" s="17" t="s">
        <v>132</v>
      </c>
      <c r="BM170" s="246" t="s">
        <v>487</v>
      </c>
    </row>
    <row r="171" spans="1:51" s="14" customFormat="1" ht="12">
      <c r="A171" s="14"/>
      <c r="B171" s="259"/>
      <c r="C171" s="260"/>
      <c r="D171" s="250" t="s">
        <v>138</v>
      </c>
      <c r="E171" s="260"/>
      <c r="F171" s="262" t="s">
        <v>488</v>
      </c>
      <c r="G171" s="260"/>
      <c r="H171" s="263">
        <v>24.375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9" t="s">
        <v>138</v>
      </c>
      <c r="AU171" s="269" t="s">
        <v>90</v>
      </c>
      <c r="AV171" s="14" t="s">
        <v>90</v>
      </c>
      <c r="AW171" s="14" t="s">
        <v>4</v>
      </c>
      <c r="AX171" s="14" t="s">
        <v>88</v>
      </c>
      <c r="AY171" s="269" t="s">
        <v>130</v>
      </c>
    </row>
    <row r="172" spans="1:65" s="2" customFormat="1" ht="21.75" customHeight="1">
      <c r="A172" s="38"/>
      <c r="B172" s="39"/>
      <c r="C172" s="286" t="s">
        <v>489</v>
      </c>
      <c r="D172" s="286" t="s">
        <v>459</v>
      </c>
      <c r="E172" s="287" t="s">
        <v>490</v>
      </c>
      <c r="F172" s="288" t="s">
        <v>491</v>
      </c>
      <c r="G172" s="289" t="s">
        <v>185</v>
      </c>
      <c r="H172" s="290">
        <v>24.375</v>
      </c>
      <c r="I172" s="291"/>
      <c r="J172" s="292">
        <f>ROUND(I172*H172,2)</f>
        <v>0</v>
      </c>
      <c r="K172" s="288" t="s">
        <v>1</v>
      </c>
      <c r="L172" s="293"/>
      <c r="M172" s="294" t="s">
        <v>1</v>
      </c>
      <c r="N172" s="295" t="s">
        <v>46</v>
      </c>
      <c r="O172" s="91"/>
      <c r="P172" s="244">
        <f>O172*H172</f>
        <v>0</v>
      </c>
      <c r="Q172" s="244">
        <v>0.0002</v>
      </c>
      <c r="R172" s="244">
        <f>Q172*H172</f>
        <v>0.004875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392</v>
      </c>
      <c r="AT172" s="246" t="s">
        <v>459</v>
      </c>
      <c r="AU172" s="246" t="s">
        <v>90</v>
      </c>
      <c r="AY172" s="17" t="s">
        <v>130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90</v>
      </c>
      <c r="BK172" s="247">
        <f>ROUND(I172*H172,2)</f>
        <v>0</v>
      </c>
      <c r="BL172" s="17" t="s">
        <v>132</v>
      </c>
      <c r="BM172" s="246" t="s">
        <v>492</v>
      </c>
    </row>
    <row r="173" spans="1:51" s="14" customFormat="1" ht="12">
      <c r="A173" s="14"/>
      <c r="B173" s="259"/>
      <c r="C173" s="260"/>
      <c r="D173" s="250" t="s">
        <v>138</v>
      </c>
      <c r="E173" s="260"/>
      <c r="F173" s="262" t="s">
        <v>488</v>
      </c>
      <c r="G173" s="260"/>
      <c r="H173" s="263">
        <v>24.375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9" t="s">
        <v>138</v>
      </c>
      <c r="AU173" s="269" t="s">
        <v>90</v>
      </c>
      <c r="AV173" s="14" t="s">
        <v>90</v>
      </c>
      <c r="AW173" s="14" t="s">
        <v>4</v>
      </c>
      <c r="AX173" s="14" t="s">
        <v>88</v>
      </c>
      <c r="AY173" s="269" t="s">
        <v>130</v>
      </c>
    </row>
    <row r="174" spans="1:65" s="2" customFormat="1" ht="33" customHeight="1">
      <c r="A174" s="38"/>
      <c r="B174" s="39"/>
      <c r="C174" s="235" t="s">
        <v>493</v>
      </c>
      <c r="D174" s="235" t="s">
        <v>133</v>
      </c>
      <c r="E174" s="236" t="s">
        <v>494</v>
      </c>
      <c r="F174" s="237" t="s">
        <v>495</v>
      </c>
      <c r="G174" s="238" t="s">
        <v>185</v>
      </c>
      <c r="H174" s="239">
        <v>19.5</v>
      </c>
      <c r="I174" s="240"/>
      <c r="J174" s="241">
        <f>ROUND(I174*H174,2)</f>
        <v>0</v>
      </c>
      <c r="K174" s="237" t="s">
        <v>1</v>
      </c>
      <c r="L174" s="44"/>
      <c r="M174" s="242" t="s">
        <v>1</v>
      </c>
      <c r="N174" s="243" t="s">
        <v>46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132</v>
      </c>
      <c r="AT174" s="246" t="s">
        <v>133</v>
      </c>
      <c r="AU174" s="246" t="s">
        <v>90</v>
      </c>
      <c r="AY174" s="17" t="s">
        <v>130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90</v>
      </c>
      <c r="BK174" s="247">
        <f>ROUND(I174*H174,2)</f>
        <v>0</v>
      </c>
      <c r="BL174" s="17" t="s">
        <v>132</v>
      </c>
      <c r="BM174" s="246" t="s">
        <v>496</v>
      </c>
    </row>
    <row r="175" spans="1:65" s="2" customFormat="1" ht="16.5" customHeight="1">
      <c r="A175" s="38"/>
      <c r="B175" s="39"/>
      <c r="C175" s="286" t="s">
        <v>497</v>
      </c>
      <c r="D175" s="286" t="s">
        <v>459</v>
      </c>
      <c r="E175" s="287" t="s">
        <v>498</v>
      </c>
      <c r="F175" s="288" t="s">
        <v>499</v>
      </c>
      <c r="G175" s="289" t="s">
        <v>173</v>
      </c>
      <c r="H175" s="290">
        <v>0.293</v>
      </c>
      <c r="I175" s="291"/>
      <c r="J175" s="292">
        <f>ROUND(I175*H175,2)</f>
        <v>0</v>
      </c>
      <c r="K175" s="288" t="s">
        <v>186</v>
      </c>
      <c r="L175" s="293"/>
      <c r="M175" s="294" t="s">
        <v>1</v>
      </c>
      <c r="N175" s="295" t="s">
        <v>46</v>
      </c>
      <c r="O175" s="91"/>
      <c r="P175" s="244">
        <f>O175*H175</f>
        <v>0</v>
      </c>
      <c r="Q175" s="244">
        <v>0.55</v>
      </c>
      <c r="R175" s="244">
        <f>Q175*H175</f>
        <v>0.16115000000000002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392</v>
      </c>
      <c r="AT175" s="246" t="s">
        <v>459</v>
      </c>
      <c r="AU175" s="246" t="s">
        <v>90</v>
      </c>
      <c r="AY175" s="17" t="s">
        <v>130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90</v>
      </c>
      <c r="BK175" s="247">
        <f>ROUND(I175*H175,2)</f>
        <v>0</v>
      </c>
      <c r="BL175" s="17" t="s">
        <v>132</v>
      </c>
      <c r="BM175" s="246" t="s">
        <v>500</v>
      </c>
    </row>
    <row r="176" spans="1:51" s="14" customFormat="1" ht="12">
      <c r="A176" s="14"/>
      <c r="B176" s="259"/>
      <c r="C176" s="260"/>
      <c r="D176" s="250" t="s">
        <v>138</v>
      </c>
      <c r="E176" s="260"/>
      <c r="F176" s="262" t="s">
        <v>501</v>
      </c>
      <c r="G176" s="260"/>
      <c r="H176" s="263">
        <v>0.293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138</v>
      </c>
      <c r="AU176" s="269" t="s">
        <v>90</v>
      </c>
      <c r="AV176" s="14" t="s">
        <v>90</v>
      </c>
      <c r="AW176" s="14" t="s">
        <v>4</v>
      </c>
      <c r="AX176" s="14" t="s">
        <v>88</v>
      </c>
      <c r="AY176" s="269" t="s">
        <v>130</v>
      </c>
    </row>
    <row r="177" spans="1:65" s="2" customFormat="1" ht="21.75" customHeight="1">
      <c r="A177" s="38"/>
      <c r="B177" s="39"/>
      <c r="C177" s="235" t="s">
        <v>502</v>
      </c>
      <c r="D177" s="235" t="s">
        <v>133</v>
      </c>
      <c r="E177" s="236" t="s">
        <v>503</v>
      </c>
      <c r="F177" s="237" t="s">
        <v>504</v>
      </c>
      <c r="G177" s="238" t="s">
        <v>263</v>
      </c>
      <c r="H177" s="239">
        <v>1</v>
      </c>
      <c r="I177" s="240"/>
      <c r="J177" s="241">
        <f>ROUND(I177*H177,2)</f>
        <v>0</v>
      </c>
      <c r="K177" s="237" t="s">
        <v>1</v>
      </c>
      <c r="L177" s="44"/>
      <c r="M177" s="242" t="s">
        <v>1</v>
      </c>
      <c r="N177" s="243" t="s">
        <v>46</v>
      </c>
      <c r="O177" s="91"/>
      <c r="P177" s="244">
        <f>O177*H177</f>
        <v>0</v>
      </c>
      <c r="Q177" s="244">
        <v>0.02337</v>
      </c>
      <c r="R177" s="244">
        <f>Q177*H177</f>
        <v>0.02337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132</v>
      </c>
      <c r="AT177" s="246" t="s">
        <v>133</v>
      </c>
      <c r="AU177" s="246" t="s">
        <v>90</v>
      </c>
      <c r="AY177" s="17" t="s">
        <v>130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90</v>
      </c>
      <c r="BK177" s="247">
        <f>ROUND(I177*H177,2)</f>
        <v>0</v>
      </c>
      <c r="BL177" s="17" t="s">
        <v>132</v>
      </c>
      <c r="BM177" s="246" t="s">
        <v>505</v>
      </c>
    </row>
    <row r="178" spans="1:65" s="2" customFormat="1" ht="33" customHeight="1">
      <c r="A178" s="38"/>
      <c r="B178" s="39"/>
      <c r="C178" s="235" t="s">
        <v>180</v>
      </c>
      <c r="D178" s="235" t="s">
        <v>133</v>
      </c>
      <c r="E178" s="236" t="s">
        <v>506</v>
      </c>
      <c r="F178" s="237" t="s">
        <v>507</v>
      </c>
      <c r="G178" s="238" t="s">
        <v>204</v>
      </c>
      <c r="H178" s="239">
        <v>13</v>
      </c>
      <c r="I178" s="240"/>
      <c r="J178" s="241">
        <f>ROUND(I178*H178,2)</f>
        <v>0</v>
      </c>
      <c r="K178" s="237" t="s">
        <v>186</v>
      </c>
      <c r="L178" s="44"/>
      <c r="M178" s="242" t="s">
        <v>1</v>
      </c>
      <c r="N178" s="243" t="s">
        <v>46</v>
      </c>
      <c r="O178" s="91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132</v>
      </c>
      <c r="AT178" s="246" t="s">
        <v>133</v>
      </c>
      <c r="AU178" s="246" t="s">
        <v>90</v>
      </c>
      <c r="AY178" s="17" t="s">
        <v>130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90</v>
      </c>
      <c r="BK178" s="247">
        <f>ROUND(I178*H178,2)</f>
        <v>0</v>
      </c>
      <c r="BL178" s="17" t="s">
        <v>132</v>
      </c>
      <c r="BM178" s="246" t="s">
        <v>508</v>
      </c>
    </row>
    <row r="179" spans="1:65" s="2" customFormat="1" ht="16.5" customHeight="1">
      <c r="A179" s="38"/>
      <c r="B179" s="39"/>
      <c r="C179" s="286" t="s">
        <v>509</v>
      </c>
      <c r="D179" s="286" t="s">
        <v>459</v>
      </c>
      <c r="E179" s="287" t="s">
        <v>510</v>
      </c>
      <c r="F179" s="288" t="s">
        <v>511</v>
      </c>
      <c r="G179" s="289" t="s">
        <v>173</v>
      </c>
      <c r="H179" s="290">
        <v>0.13</v>
      </c>
      <c r="I179" s="291"/>
      <c r="J179" s="292">
        <f>ROUND(I179*H179,2)</f>
        <v>0</v>
      </c>
      <c r="K179" s="288" t="s">
        <v>186</v>
      </c>
      <c r="L179" s="293"/>
      <c r="M179" s="294" t="s">
        <v>1</v>
      </c>
      <c r="N179" s="295" t="s">
        <v>46</v>
      </c>
      <c r="O179" s="91"/>
      <c r="P179" s="244">
        <f>O179*H179</f>
        <v>0</v>
      </c>
      <c r="Q179" s="244">
        <v>0.55</v>
      </c>
      <c r="R179" s="244">
        <f>Q179*H179</f>
        <v>0.07150000000000001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392</v>
      </c>
      <c r="AT179" s="246" t="s">
        <v>459</v>
      </c>
      <c r="AU179" s="246" t="s">
        <v>90</v>
      </c>
      <c r="AY179" s="17" t="s">
        <v>130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90</v>
      </c>
      <c r="BK179" s="247">
        <f>ROUND(I179*H179,2)</f>
        <v>0</v>
      </c>
      <c r="BL179" s="17" t="s">
        <v>132</v>
      </c>
      <c r="BM179" s="246" t="s">
        <v>512</v>
      </c>
    </row>
    <row r="180" spans="1:51" s="14" customFormat="1" ht="12">
      <c r="A180" s="14"/>
      <c r="B180" s="259"/>
      <c r="C180" s="260"/>
      <c r="D180" s="250" t="s">
        <v>138</v>
      </c>
      <c r="E180" s="260"/>
      <c r="F180" s="262" t="s">
        <v>513</v>
      </c>
      <c r="G180" s="260"/>
      <c r="H180" s="263">
        <v>0.13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9" t="s">
        <v>138</v>
      </c>
      <c r="AU180" s="269" t="s">
        <v>90</v>
      </c>
      <c r="AV180" s="14" t="s">
        <v>90</v>
      </c>
      <c r="AW180" s="14" t="s">
        <v>4</v>
      </c>
      <c r="AX180" s="14" t="s">
        <v>88</v>
      </c>
      <c r="AY180" s="269" t="s">
        <v>130</v>
      </c>
    </row>
    <row r="181" spans="1:65" s="2" customFormat="1" ht="21.75" customHeight="1">
      <c r="A181" s="38"/>
      <c r="B181" s="39"/>
      <c r="C181" s="235" t="s">
        <v>514</v>
      </c>
      <c r="D181" s="235" t="s">
        <v>133</v>
      </c>
      <c r="E181" s="236" t="s">
        <v>515</v>
      </c>
      <c r="F181" s="237" t="s">
        <v>516</v>
      </c>
      <c r="G181" s="238" t="s">
        <v>185</v>
      </c>
      <c r="H181" s="239">
        <v>19.5</v>
      </c>
      <c r="I181" s="240"/>
      <c r="J181" s="241">
        <f>ROUND(I181*H181,2)</f>
        <v>0</v>
      </c>
      <c r="K181" s="237" t="s">
        <v>1</v>
      </c>
      <c r="L181" s="44"/>
      <c r="M181" s="242" t="s">
        <v>1</v>
      </c>
      <c r="N181" s="243" t="s">
        <v>46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132</v>
      </c>
      <c r="AT181" s="246" t="s">
        <v>133</v>
      </c>
      <c r="AU181" s="246" t="s">
        <v>90</v>
      </c>
      <c r="AY181" s="17" t="s">
        <v>130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90</v>
      </c>
      <c r="BK181" s="247">
        <f>ROUND(I181*H181,2)</f>
        <v>0</v>
      </c>
      <c r="BL181" s="17" t="s">
        <v>132</v>
      </c>
      <c r="BM181" s="246" t="s">
        <v>517</v>
      </c>
    </row>
    <row r="182" spans="1:65" s="2" customFormat="1" ht="16.5" customHeight="1">
      <c r="A182" s="38"/>
      <c r="B182" s="39"/>
      <c r="C182" s="286" t="s">
        <v>518</v>
      </c>
      <c r="D182" s="286" t="s">
        <v>459</v>
      </c>
      <c r="E182" s="287" t="s">
        <v>519</v>
      </c>
      <c r="F182" s="288" t="s">
        <v>520</v>
      </c>
      <c r="G182" s="289" t="s">
        <v>185</v>
      </c>
      <c r="H182" s="290">
        <v>11.7</v>
      </c>
      <c r="I182" s="291"/>
      <c r="J182" s="292">
        <f>ROUND(I182*H182,2)</f>
        <v>0</v>
      </c>
      <c r="K182" s="288" t="s">
        <v>1</v>
      </c>
      <c r="L182" s="293"/>
      <c r="M182" s="294" t="s">
        <v>1</v>
      </c>
      <c r="N182" s="295" t="s">
        <v>46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392</v>
      </c>
      <c r="AT182" s="246" t="s">
        <v>459</v>
      </c>
      <c r="AU182" s="246" t="s">
        <v>90</v>
      </c>
      <c r="AY182" s="17" t="s">
        <v>130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90</v>
      </c>
      <c r="BK182" s="247">
        <f>ROUND(I182*H182,2)</f>
        <v>0</v>
      </c>
      <c r="BL182" s="17" t="s">
        <v>132</v>
      </c>
      <c r="BM182" s="246" t="s">
        <v>521</v>
      </c>
    </row>
    <row r="183" spans="1:51" s="14" customFormat="1" ht="12">
      <c r="A183" s="14"/>
      <c r="B183" s="259"/>
      <c r="C183" s="260"/>
      <c r="D183" s="250" t="s">
        <v>138</v>
      </c>
      <c r="E183" s="260"/>
      <c r="F183" s="262" t="s">
        <v>522</v>
      </c>
      <c r="G183" s="260"/>
      <c r="H183" s="263">
        <v>11.7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9" t="s">
        <v>138</v>
      </c>
      <c r="AU183" s="269" t="s">
        <v>90</v>
      </c>
      <c r="AV183" s="14" t="s">
        <v>90</v>
      </c>
      <c r="AW183" s="14" t="s">
        <v>4</v>
      </c>
      <c r="AX183" s="14" t="s">
        <v>88</v>
      </c>
      <c r="AY183" s="269" t="s">
        <v>130</v>
      </c>
    </row>
    <row r="184" spans="1:65" s="2" customFormat="1" ht="21.75" customHeight="1">
      <c r="A184" s="38"/>
      <c r="B184" s="39"/>
      <c r="C184" s="235" t="s">
        <v>523</v>
      </c>
      <c r="D184" s="235" t="s">
        <v>133</v>
      </c>
      <c r="E184" s="236" t="s">
        <v>524</v>
      </c>
      <c r="F184" s="237" t="s">
        <v>525</v>
      </c>
      <c r="G184" s="238" t="s">
        <v>204</v>
      </c>
      <c r="H184" s="239">
        <v>16</v>
      </c>
      <c r="I184" s="240"/>
      <c r="J184" s="241">
        <f>ROUND(I184*H184,2)</f>
        <v>0</v>
      </c>
      <c r="K184" s="237" t="s">
        <v>1</v>
      </c>
      <c r="L184" s="44"/>
      <c r="M184" s="242" t="s">
        <v>1</v>
      </c>
      <c r="N184" s="243" t="s">
        <v>46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132</v>
      </c>
      <c r="AT184" s="246" t="s">
        <v>133</v>
      </c>
      <c r="AU184" s="246" t="s">
        <v>90</v>
      </c>
      <c r="AY184" s="17" t="s">
        <v>130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90</v>
      </c>
      <c r="BK184" s="247">
        <f>ROUND(I184*H184,2)</f>
        <v>0</v>
      </c>
      <c r="BL184" s="17" t="s">
        <v>132</v>
      </c>
      <c r="BM184" s="246" t="s">
        <v>526</v>
      </c>
    </row>
    <row r="185" spans="1:65" s="2" customFormat="1" ht="16.5" customHeight="1">
      <c r="A185" s="38"/>
      <c r="B185" s="39"/>
      <c r="C185" s="286" t="s">
        <v>527</v>
      </c>
      <c r="D185" s="286" t="s">
        <v>459</v>
      </c>
      <c r="E185" s="287" t="s">
        <v>528</v>
      </c>
      <c r="F185" s="288" t="s">
        <v>529</v>
      </c>
      <c r="G185" s="289" t="s">
        <v>229</v>
      </c>
      <c r="H185" s="290">
        <v>0.05</v>
      </c>
      <c r="I185" s="291"/>
      <c r="J185" s="292">
        <f>ROUND(I185*H185,2)</f>
        <v>0</v>
      </c>
      <c r="K185" s="288" t="s">
        <v>186</v>
      </c>
      <c r="L185" s="293"/>
      <c r="M185" s="294" t="s">
        <v>1</v>
      </c>
      <c r="N185" s="295" t="s">
        <v>46</v>
      </c>
      <c r="O185" s="91"/>
      <c r="P185" s="244">
        <f>O185*H185</f>
        <v>0</v>
      </c>
      <c r="Q185" s="244">
        <v>1</v>
      </c>
      <c r="R185" s="244">
        <f>Q185*H185</f>
        <v>0.05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392</v>
      </c>
      <c r="AT185" s="246" t="s">
        <v>459</v>
      </c>
      <c r="AU185" s="246" t="s">
        <v>90</v>
      </c>
      <c r="AY185" s="17" t="s">
        <v>130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90</v>
      </c>
      <c r="BK185" s="247">
        <f>ROUND(I185*H185,2)</f>
        <v>0</v>
      </c>
      <c r="BL185" s="17" t="s">
        <v>132</v>
      </c>
      <c r="BM185" s="246" t="s">
        <v>530</v>
      </c>
    </row>
    <row r="186" spans="1:47" s="2" customFormat="1" ht="12">
      <c r="A186" s="38"/>
      <c r="B186" s="39"/>
      <c r="C186" s="40"/>
      <c r="D186" s="250" t="s">
        <v>531</v>
      </c>
      <c r="E186" s="40"/>
      <c r="F186" s="296" t="s">
        <v>532</v>
      </c>
      <c r="G186" s="40"/>
      <c r="H186" s="40"/>
      <c r="I186" s="144"/>
      <c r="J186" s="40"/>
      <c r="K186" s="40"/>
      <c r="L186" s="44"/>
      <c r="M186" s="297"/>
      <c r="N186" s="298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531</v>
      </c>
      <c r="AU186" s="17" t="s">
        <v>90</v>
      </c>
    </row>
    <row r="187" spans="1:65" s="2" customFormat="1" ht="21.75" customHeight="1">
      <c r="A187" s="38"/>
      <c r="B187" s="39"/>
      <c r="C187" s="235" t="s">
        <v>362</v>
      </c>
      <c r="D187" s="235" t="s">
        <v>133</v>
      </c>
      <c r="E187" s="236" t="s">
        <v>533</v>
      </c>
      <c r="F187" s="237" t="s">
        <v>534</v>
      </c>
      <c r="G187" s="238" t="s">
        <v>204</v>
      </c>
      <c r="H187" s="239">
        <v>29</v>
      </c>
      <c r="I187" s="240"/>
      <c r="J187" s="241">
        <f>ROUND(I187*H187,2)</f>
        <v>0</v>
      </c>
      <c r="K187" s="237" t="s">
        <v>1</v>
      </c>
      <c r="L187" s="44"/>
      <c r="M187" s="242" t="s">
        <v>1</v>
      </c>
      <c r="N187" s="243" t="s">
        <v>46</v>
      </c>
      <c r="O187" s="91"/>
      <c r="P187" s="244">
        <f>O187*H187</f>
        <v>0</v>
      </c>
      <c r="Q187" s="244">
        <v>0.00377</v>
      </c>
      <c r="R187" s="244">
        <f>Q187*H187</f>
        <v>0.10933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132</v>
      </c>
      <c r="AT187" s="246" t="s">
        <v>133</v>
      </c>
      <c r="AU187" s="246" t="s">
        <v>90</v>
      </c>
      <c r="AY187" s="17" t="s">
        <v>130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90</v>
      </c>
      <c r="BK187" s="247">
        <f>ROUND(I187*H187,2)</f>
        <v>0</v>
      </c>
      <c r="BL187" s="17" t="s">
        <v>132</v>
      </c>
      <c r="BM187" s="246" t="s">
        <v>535</v>
      </c>
    </row>
    <row r="188" spans="1:51" s="13" customFormat="1" ht="12">
      <c r="A188" s="13"/>
      <c r="B188" s="248"/>
      <c r="C188" s="249"/>
      <c r="D188" s="250" t="s">
        <v>138</v>
      </c>
      <c r="E188" s="251" t="s">
        <v>1</v>
      </c>
      <c r="F188" s="252" t="s">
        <v>536</v>
      </c>
      <c r="G188" s="249"/>
      <c r="H188" s="251" t="s">
        <v>1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138</v>
      </c>
      <c r="AU188" s="258" t="s">
        <v>90</v>
      </c>
      <c r="AV188" s="13" t="s">
        <v>88</v>
      </c>
      <c r="AW188" s="13" t="s">
        <v>36</v>
      </c>
      <c r="AX188" s="13" t="s">
        <v>80</v>
      </c>
      <c r="AY188" s="258" t="s">
        <v>130</v>
      </c>
    </row>
    <row r="189" spans="1:51" s="14" customFormat="1" ht="12">
      <c r="A189" s="14"/>
      <c r="B189" s="259"/>
      <c r="C189" s="260"/>
      <c r="D189" s="250" t="s">
        <v>138</v>
      </c>
      <c r="E189" s="261" t="s">
        <v>1</v>
      </c>
      <c r="F189" s="262" t="s">
        <v>537</v>
      </c>
      <c r="G189" s="260"/>
      <c r="H189" s="263">
        <v>29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9" t="s">
        <v>138</v>
      </c>
      <c r="AU189" s="269" t="s">
        <v>90</v>
      </c>
      <c r="AV189" s="14" t="s">
        <v>90</v>
      </c>
      <c r="AW189" s="14" t="s">
        <v>36</v>
      </c>
      <c r="AX189" s="14" t="s">
        <v>88</v>
      </c>
      <c r="AY189" s="269" t="s">
        <v>130</v>
      </c>
    </row>
    <row r="190" spans="1:65" s="2" customFormat="1" ht="16.5" customHeight="1">
      <c r="A190" s="38"/>
      <c r="B190" s="39"/>
      <c r="C190" s="235" t="s">
        <v>254</v>
      </c>
      <c r="D190" s="235" t="s">
        <v>133</v>
      </c>
      <c r="E190" s="236" t="s">
        <v>538</v>
      </c>
      <c r="F190" s="237" t="s">
        <v>539</v>
      </c>
      <c r="G190" s="238" t="s">
        <v>136</v>
      </c>
      <c r="H190" s="239">
        <v>2</v>
      </c>
      <c r="I190" s="240"/>
      <c r="J190" s="241">
        <f>ROUND(I190*H190,2)</f>
        <v>0</v>
      </c>
      <c r="K190" s="237" t="s">
        <v>1</v>
      </c>
      <c r="L190" s="44"/>
      <c r="M190" s="242" t="s">
        <v>1</v>
      </c>
      <c r="N190" s="243" t="s">
        <v>46</v>
      </c>
      <c r="O190" s="91"/>
      <c r="P190" s="244">
        <f>O190*H190</f>
        <v>0</v>
      </c>
      <c r="Q190" s="244">
        <v>0.0309</v>
      </c>
      <c r="R190" s="244">
        <f>Q190*H190</f>
        <v>0.0618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132</v>
      </c>
      <c r="AT190" s="246" t="s">
        <v>133</v>
      </c>
      <c r="AU190" s="246" t="s">
        <v>90</v>
      </c>
      <c r="AY190" s="17" t="s">
        <v>130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90</v>
      </c>
      <c r="BK190" s="247">
        <f>ROUND(I190*H190,2)</f>
        <v>0</v>
      </c>
      <c r="BL190" s="17" t="s">
        <v>132</v>
      </c>
      <c r="BM190" s="246" t="s">
        <v>540</v>
      </c>
    </row>
    <row r="191" spans="1:65" s="2" customFormat="1" ht="21.75" customHeight="1">
      <c r="A191" s="38"/>
      <c r="B191" s="39"/>
      <c r="C191" s="235" t="s">
        <v>396</v>
      </c>
      <c r="D191" s="235" t="s">
        <v>133</v>
      </c>
      <c r="E191" s="236" t="s">
        <v>541</v>
      </c>
      <c r="F191" s="237" t="s">
        <v>542</v>
      </c>
      <c r="G191" s="238" t="s">
        <v>136</v>
      </c>
      <c r="H191" s="239">
        <v>2</v>
      </c>
      <c r="I191" s="240"/>
      <c r="J191" s="241">
        <f>ROUND(I191*H191,2)</f>
        <v>0</v>
      </c>
      <c r="K191" s="237" t="s">
        <v>1</v>
      </c>
      <c r="L191" s="44"/>
      <c r="M191" s="242" t="s">
        <v>1</v>
      </c>
      <c r="N191" s="243" t="s">
        <v>46</v>
      </c>
      <c r="O191" s="91"/>
      <c r="P191" s="244">
        <f>O191*H191</f>
        <v>0</v>
      </c>
      <c r="Q191" s="244">
        <v>0.0309</v>
      </c>
      <c r="R191" s="244">
        <f>Q191*H191</f>
        <v>0.0618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132</v>
      </c>
      <c r="AT191" s="246" t="s">
        <v>133</v>
      </c>
      <c r="AU191" s="246" t="s">
        <v>90</v>
      </c>
      <c r="AY191" s="17" t="s">
        <v>130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90</v>
      </c>
      <c r="BK191" s="247">
        <f>ROUND(I191*H191,2)</f>
        <v>0</v>
      </c>
      <c r="BL191" s="17" t="s">
        <v>132</v>
      </c>
      <c r="BM191" s="246" t="s">
        <v>543</v>
      </c>
    </row>
    <row r="192" spans="1:65" s="2" customFormat="1" ht="21.75" customHeight="1">
      <c r="A192" s="38"/>
      <c r="B192" s="39"/>
      <c r="C192" s="235" t="s">
        <v>226</v>
      </c>
      <c r="D192" s="235" t="s">
        <v>133</v>
      </c>
      <c r="E192" s="236" t="s">
        <v>544</v>
      </c>
      <c r="F192" s="237" t="s">
        <v>545</v>
      </c>
      <c r="G192" s="238" t="s">
        <v>204</v>
      </c>
      <c r="H192" s="239">
        <v>25</v>
      </c>
      <c r="I192" s="240"/>
      <c r="J192" s="241">
        <f>ROUND(I192*H192,2)</f>
        <v>0</v>
      </c>
      <c r="K192" s="237" t="s">
        <v>186</v>
      </c>
      <c r="L192" s="44"/>
      <c r="M192" s="242" t="s">
        <v>1</v>
      </c>
      <c r="N192" s="243" t="s">
        <v>46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132</v>
      </c>
      <c r="AT192" s="246" t="s">
        <v>133</v>
      </c>
      <c r="AU192" s="246" t="s">
        <v>90</v>
      </c>
      <c r="AY192" s="17" t="s">
        <v>130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90</v>
      </c>
      <c r="BK192" s="247">
        <f>ROUND(I192*H192,2)</f>
        <v>0</v>
      </c>
      <c r="BL192" s="17" t="s">
        <v>132</v>
      </c>
      <c r="BM192" s="246" t="s">
        <v>546</v>
      </c>
    </row>
    <row r="193" spans="1:65" s="2" customFormat="1" ht="33" customHeight="1">
      <c r="A193" s="38"/>
      <c r="B193" s="39"/>
      <c r="C193" s="235" t="s">
        <v>547</v>
      </c>
      <c r="D193" s="235" t="s">
        <v>133</v>
      </c>
      <c r="E193" s="236" t="s">
        <v>548</v>
      </c>
      <c r="F193" s="237" t="s">
        <v>549</v>
      </c>
      <c r="G193" s="238" t="s">
        <v>173</v>
      </c>
      <c r="H193" s="239">
        <v>4</v>
      </c>
      <c r="I193" s="240"/>
      <c r="J193" s="241">
        <f>ROUND(I193*H193,2)</f>
        <v>0</v>
      </c>
      <c r="K193" s="237" t="s">
        <v>186</v>
      </c>
      <c r="L193" s="44"/>
      <c r="M193" s="242" t="s">
        <v>1</v>
      </c>
      <c r="N193" s="243" t="s">
        <v>46</v>
      </c>
      <c r="O193" s="91"/>
      <c r="P193" s="244">
        <f>O193*H193</f>
        <v>0</v>
      </c>
      <c r="Q193" s="244">
        <v>2.25634</v>
      </c>
      <c r="R193" s="244">
        <f>Q193*H193</f>
        <v>9.02536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150</v>
      </c>
      <c r="AT193" s="246" t="s">
        <v>133</v>
      </c>
      <c r="AU193" s="246" t="s">
        <v>90</v>
      </c>
      <c r="AY193" s="17" t="s">
        <v>130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7" t="s">
        <v>90</v>
      </c>
      <c r="BK193" s="247">
        <f>ROUND(I193*H193,2)</f>
        <v>0</v>
      </c>
      <c r="BL193" s="17" t="s">
        <v>150</v>
      </c>
      <c r="BM193" s="246" t="s">
        <v>550</v>
      </c>
    </row>
    <row r="194" spans="1:51" s="13" customFormat="1" ht="12">
      <c r="A194" s="13"/>
      <c r="B194" s="248"/>
      <c r="C194" s="249"/>
      <c r="D194" s="250" t="s">
        <v>138</v>
      </c>
      <c r="E194" s="251" t="s">
        <v>1</v>
      </c>
      <c r="F194" s="252" t="s">
        <v>551</v>
      </c>
      <c r="G194" s="249"/>
      <c r="H194" s="251" t="s">
        <v>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138</v>
      </c>
      <c r="AU194" s="258" t="s">
        <v>90</v>
      </c>
      <c r="AV194" s="13" t="s">
        <v>88</v>
      </c>
      <c r="AW194" s="13" t="s">
        <v>36</v>
      </c>
      <c r="AX194" s="13" t="s">
        <v>80</v>
      </c>
      <c r="AY194" s="258" t="s">
        <v>130</v>
      </c>
    </row>
    <row r="195" spans="1:51" s="14" customFormat="1" ht="12">
      <c r="A195" s="14"/>
      <c r="B195" s="259"/>
      <c r="C195" s="260"/>
      <c r="D195" s="250" t="s">
        <v>138</v>
      </c>
      <c r="E195" s="261" t="s">
        <v>1</v>
      </c>
      <c r="F195" s="262" t="s">
        <v>552</v>
      </c>
      <c r="G195" s="260"/>
      <c r="H195" s="263">
        <v>4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9" t="s">
        <v>138</v>
      </c>
      <c r="AU195" s="269" t="s">
        <v>90</v>
      </c>
      <c r="AV195" s="14" t="s">
        <v>90</v>
      </c>
      <c r="AW195" s="14" t="s">
        <v>36</v>
      </c>
      <c r="AX195" s="14" t="s">
        <v>88</v>
      </c>
      <c r="AY195" s="269" t="s">
        <v>130</v>
      </c>
    </row>
    <row r="196" spans="1:65" s="2" customFormat="1" ht="33" customHeight="1">
      <c r="A196" s="38"/>
      <c r="B196" s="39"/>
      <c r="C196" s="235" t="s">
        <v>7</v>
      </c>
      <c r="D196" s="235" t="s">
        <v>133</v>
      </c>
      <c r="E196" s="236" t="s">
        <v>553</v>
      </c>
      <c r="F196" s="237" t="s">
        <v>554</v>
      </c>
      <c r="G196" s="238" t="s">
        <v>185</v>
      </c>
      <c r="H196" s="239">
        <v>220</v>
      </c>
      <c r="I196" s="240"/>
      <c r="J196" s="241">
        <f>ROUND(I196*H196,2)</f>
        <v>0</v>
      </c>
      <c r="K196" s="237" t="s">
        <v>1</v>
      </c>
      <c r="L196" s="44"/>
      <c r="M196" s="242" t="s">
        <v>1</v>
      </c>
      <c r="N196" s="243" t="s">
        <v>46</v>
      </c>
      <c r="O196" s="91"/>
      <c r="P196" s="244">
        <f>O196*H196</f>
        <v>0</v>
      </c>
      <c r="Q196" s="244">
        <v>0.00446</v>
      </c>
      <c r="R196" s="244">
        <f>Q196*H196</f>
        <v>0.9812000000000001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150</v>
      </c>
      <c r="AT196" s="246" t="s">
        <v>133</v>
      </c>
      <c r="AU196" s="246" t="s">
        <v>90</v>
      </c>
      <c r="AY196" s="17" t="s">
        <v>130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90</v>
      </c>
      <c r="BK196" s="247">
        <f>ROUND(I196*H196,2)</f>
        <v>0</v>
      </c>
      <c r="BL196" s="17" t="s">
        <v>150</v>
      </c>
      <c r="BM196" s="246" t="s">
        <v>555</v>
      </c>
    </row>
    <row r="197" spans="1:65" s="2" customFormat="1" ht="21.75" customHeight="1">
      <c r="A197" s="38"/>
      <c r="B197" s="39"/>
      <c r="C197" s="235" t="s">
        <v>232</v>
      </c>
      <c r="D197" s="235" t="s">
        <v>133</v>
      </c>
      <c r="E197" s="236" t="s">
        <v>556</v>
      </c>
      <c r="F197" s="237" t="s">
        <v>557</v>
      </c>
      <c r="G197" s="238" t="s">
        <v>185</v>
      </c>
      <c r="H197" s="239">
        <v>220</v>
      </c>
      <c r="I197" s="240"/>
      <c r="J197" s="241">
        <f>ROUND(I197*H197,2)</f>
        <v>0</v>
      </c>
      <c r="K197" s="237" t="s">
        <v>186</v>
      </c>
      <c r="L197" s="44"/>
      <c r="M197" s="242" t="s">
        <v>1</v>
      </c>
      <c r="N197" s="243" t="s">
        <v>46</v>
      </c>
      <c r="O197" s="91"/>
      <c r="P197" s="244">
        <f>O197*H197</f>
        <v>0</v>
      </c>
      <c r="Q197" s="244">
        <v>0.0273</v>
      </c>
      <c r="R197" s="244">
        <f>Q197*H197</f>
        <v>6.006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150</v>
      </c>
      <c r="AT197" s="246" t="s">
        <v>133</v>
      </c>
      <c r="AU197" s="246" t="s">
        <v>90</v>
      </c>
      <c r="AY197" s="17" t="s">
        <v>130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90</v>
      </c>
      <c r="BK197" s="247">
        <f>ROUND(I197*H197,2)</f>
        <v>0</v>
      </c>
      <c r="BL197" s="17" t="s">
        <v>150</v>
      </c>
      <c r="BM197" s="246" t="s">
        <v>558</v>
      </c>
    </row>
    <row r="198" spans="1:65" s="2" customFormat="1" ht="33" customHeight="1">
      <c r="A198" s="38"/>
      <c r="B198" s="39"/>
      <c r="C198" s="235" t="s">
        <v>559</v>
      </c>
      <c r="D198" s="235" t="s">
        <v>133</v>
      </c>
      <c r="E198" s="236" t="s">
        <v>560</v>
      </c>
      <c r="F198" s="237" t="s">
        <v>561</v>
      </c>
      <c r="G198" s="238" t="s">
        <v>185</v>
      </c>
      <c r="H198" s="239">
        <v>220</v>
      </c>
      <c r="I198" s="240"/>
      <c r="J198" s="241">
        <f>ROUND(I198*H198,2)</f>
        <v>0</v>
      </c>
      <c r="K198" s="237" t="s">
        <v>186</v>
      </c>
      <c r="L198" s="44"/>
      <c r="M198" s="242" t="s">
        <v>1</v>
      </c>
      <c r="N198" s="243" t="s">
        <v>46</v>
      </c>
      <c r="O198" s="91"/>
      <c r="P198" s="244">
        <f>O198*H198</f>
        <v>0</v>
      </c>
      <c r="Q198" s="244">
        <v>0.00438</v>
      </c>
      <c r="R198" s="244">
        <f>Q198*H198</f>
        <v>0.9636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150</v>
      </c>
      <c r="AT198" s="246" t="s">
        <v>133</v>
      </c>
      <c r="AU198" s="246" t="s">
        <v>90</v>
      </c>
      <c r="AY198" s="17" t="s">
        <v>130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90</v>
      </c>
      <c r="BK198" s="247">
        <f>ROUND(I198*H198,2)</f>
        <v>0</v>
      </c>
      <c r="BL198" s="17" t="s">
        <v>150</v>
      </c>
      <c r="BM198" s="246" t="s">
        <v>562</v>
      </c>
    </row>
    <row r="199" spans="1:65" s="2" customFormat="1" ht="44.25" customHeight="1">
      <c r="A199" s="38"/>
      <c r="B199" s="39"/>
      <c r="C199" s="235" t="s">
        <v>236</v>
      </c>
      <c r="D199" s="235" t="s">
        <v>133</v>
      </c>
      <c r="E199" s="236" t="s">
        <v>563</v>
      </c>
      <c r="F199" s="237" t="s">
        <v>564</v>
      </c>
      <c r="G199" s="238" t="s">
        <v>185</v>
      </c>
      <c r="H199" s="239">
        <v>880</v>
      </c>
      <c r="I199" s="240"/>
      <c r="J199" s="241">
        <f>ROUND(I199*H199,2)</f>
        <v>0</v>
      </c>
      <c r="K199" s="237" t="s">
        <v>186</v>
      </c>
      <c r="L199" s="44"/>
      <c r="M199" s="242" t="s">
        <v>1</v>
      </c>
      <c r="N199" s="243" t="s">
        <v>46</v>
      </c>
      <c r="O199" s="91"/>
      <c r="P199" s="244">
        <f>O199*H199</f>
        <v>0</v>
      </c>
      <c r="Q199" s="244">
        <v>0.0105</v>
      </c>
      <c r="R199" s="244">
        <f>Q199*H199</f>
        <v>9.24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150</v>
      </c>
      <c r="AT199" s="246" t="s">
        <v>133</v>
      </c>
      <c r="AU199" s="246" t="s">
        <v>90</v>
      </c>
      <c r="AY199" s="17" t="s">
        <v>130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90</v>
      </c>
      <c r="BK199" s="247">
        <f>ROUND(I199*H199,2)</f>
        <v>0</v>
      </c>
      <c r="BL199" s="17" t="s">
        <v>150</v>
      </c>
      <c r="BM199" s="246" t="s">
        <v>565</v>
      </c>
    </row>
    <row r="200" spans="1:51" s="14" customFormat="1" ht="12">
      <c r="A200" s="14"/>
      <c r="B200" s="259"/>
      <c r="C200" s="260"/>
      <c r="D200" s="250" t="s">
        <v>138</v>
      </c>
      <c r="E200" s="260"/>
      <c r="F200" s="262" t="s">
        <v>566</v>
      </c>
      <c r="G200" s="260"/>
      <c r="H200" s="263">
        <v>880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9" t="s">
        <v>138</v>
      </c>
      <c r="AU200" s="269" t="s">
        <v>90</v>
      </c>
      <c r="AV200" s="14" t="s">
        <v>90</v>
      </c>
      <c r="AW200" s="14" t="s">
        <v>4</v>
      </c>
      <c r="AX200" s="14" t="s">
        <v>88</v>
      </c>
      <c r="AY200" s="269" t="s">
        <v>130</v>
      </c>
    </row>
    <row r="201" spans="1:65" s="2" customFormat="1" ht="21.75" customHeight="1">
      <c r="A201" s="38"/>
      <c r="B201" s="39"/>
      <c r="C201" s="235" t="s">
        <v>245</v>
      </c>
      <c r="D201" s="235" t="s">
        <v>133</v>
      </c>
      <c r="E201" s="236" t="s">
        <v>567</v>
      </c>
      <c r="F201" s="237" t="s">
        <v>568</v>
      </c>
      <c r="G201" s="238" t="s">
        <v>185</v>
      </c>
      <c r="H201" s="239">
        <v>440</v>
      </c>
      <c r="I201" s="240"/>
      <c r="J201" s="241">
        <f>ROUND(I201*H201,2)</f>
        <v>0</v>
      </c>
      <c r="K201" s="237" t="s">
        <v>186</v>
      </c>
      <c r="L201" s="44"/>
      <c r="M201" s="242" t="s">
        <v>1</v>
      </c>
      <c r="N201" s="243" t="s">
        <v>46</v>
      </c>
      <c r="O201" s="91"/>
      <c r="P201" s="244">
        <f>O201*H201</f>
        <v>0</v>
      </c>
      <c r="Q201" s="244">
        <v>0.00026</v>
      </c>
      <c r="R201" s="244">
        <f>Q201*H201</f>
        <v>0.11439999999999999</v>
      </c>
      <c r="S201" s="244">
        <v>0</v>
      </c>
      <c r="T201" s="24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150</v>
      </c>
      <c r="AT201" s="246" t="s">
        <v>133</v>
      </c>
      <c r="AU201" s="246" t="s">
        <v>90</v>
      </c>
      <c r="AY201" s="17" t="s">
        <v>130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7" t="s">
        <v>90</v>
      </c>
      <c r="BK201" s="247">
        <f>ROUND(I201*H201,2)</f>
        <v>0</v>
      </c>
      <c r="BL201" s="17" t="s">
        <v>150</v>
      </c>
      <c r="BM201" s="246" t="s">
        <v>569</v>
      </c>
    </row>
    <row r="202" spans="1:51" s="14" customFormat="1" ht="12">
      <c r="A202" s="14"/>
      <c r="B202" s="259"/>
      <c r="C202" s="260"/>
      <c r="D202" s="250" t="s">
        <v>138</v>
      </c>
      <c r="E202" s="260"/>
      <c r="F202" s="262" t="s">
        <v>570</v>
      </c>
      <c r="G202" s="260"/>
      <c r="H202" s="263">
        <v>440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9" t="s">
        <v>138</v>
      </c>
      <c r="AU202" s="269" t="s">
        <v>90</v>
      </c>
      <c r="AV202" s="14" t="s">
        <v>90</v>
      </c>
      <c r="AW202" s="14" t="s">
        <v>4</v>
      </c>
      <c r="AX202" s="14" t="s">
        <v>88</v>
      </c>
      <c r="AY202" s="269" t="s">
        <v>130</v>
      </c>
    </row>
    <row r="203" spans="1:65" s="2" customFormat="1" ht="21.75" customHeight="1">
      <c r="A203" s="38"/>
      <c r="B203" s="39"/>
      <c r="C203" s="235" t="s">
        <v>250</v>
      </c>
      <c r="D203" s="235" t="s">
        <v>133</v>
      </c>
      <c r="E203" s="236" t="s">
        <v>571</v>
      </c>
      <c r="F203" s="237" t="s">
        <v>572</v>
      </c>
      <c r="G203" s="238" t="s">
        <v>185</v>
      </c>
      <c r="H203" s="239">
        <v>175</v>
      </c>
      <c r="I203" s="240"/>
      <c r="J203" s="241">
        <f>ROUND(I203*H203,2)</f>
        <v>0</v>
      </c>
      <c r="K203" s="237" t="s">
        <v>1</v>
      </c>
      <c r="L203" s="44"/>
      <c r="M203" s="242" t="s">
        <v>1</v>
      </c>
      <c r="N203" s="243" t="s">
        <v>46</v>
      </c>
      <c r="O203" s="91"/>
      <c r="P203" s="244">
        <f>O203*H203</f>
        <v>0</v>
      </c>
      <c r="Q203" s="244">
        <v>0.02636</v>
      </c>
      <c r="R203" s="244">
        <f>Q203*H203</f>
        <v>4.613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150</v>
      </c>
      <c r="AT203" s="246" t="s">
        <v>133</v>
      </c>
      <c r="AU203" s="246" t="s">
        <v>90</v>
      </c>
      <c r="AY203" s="17" t="s">
        <v>130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7" t="s">
        <v>90</v>
      </c>
      <c r="BK203" s="247">
        <f>ROUND(I203*H203,2)</f>
        <v>0</v>
      </c>
      <c r="BL203" s="17" t="s">
        <v>150</v>
      </c>
      <c r="BM203" s="246" t="s">
        <v>573</v>
      </c>
    </row>
    <row r="204" spans="1:65" s="2" customFormat="1" ht="21.75" customHeight="1">
      <c r="A204" s="38"/>
      <c r="B204" s="39"/>
      <c r="C204" s="235" t="s">
        <v>182</v>
      </c>
      <c r="D204" s="235" t="s">
        <v>133</v>
      </c>
      <c r="E204" s="236" t="s">
        <v>574</v>
      </c>
      <c r="F204" s="237" t="s">
        <v>575</v>
      </c>
      <c r="G204" s="238" t="s">
        <v>185</v>
      </c>
      <c r="H204" s="239">
        <v>20</v>
      </c>
      <c r="I204" s="240"/>
      <c r="J204" s="241">
        <f>ROUND(I204*H204,2)</f>
        <v>0</v>
      </c>
      <c r="K204" s="237" t="s">
        <v>1</v>
      </c>
      <c r="L204" s="44"/>
      <c r="M204" s="242" t="s">
        <v>1</v>
      </c>
      <c r="N204" s="243" t="s">
        <v>46</v>
      </c>
      <c r="O204" s="91"/>
      <c r="P204" s="244">
        <f>O204*H204</f>
        <v>0</v>
      </c>
      <c r="Q204" s="244">
        <v>0.00328</v>
      </c>
      <c r="R204" s="244">
        <f>Q204*H204</f>
        <v>0.06559999999999999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150</v>
      </c>
      <c r="AT204" s="246" t="s">
        <v>133</v>
      </c>
      <c r="AU204" s="246" t="s">
        <v>90</v>
      </c>
      <c r="AY204" s="17" t="s">
        <v>130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90</v>
      </c>
      <c r="BK204" s="247">
        <f>ROUND(I204*H204,2)</f>
        <v>0</v>
      </c>
      <c r="BL204" s="17" t="s">
        <v>150</v>
      </c>
      <c r="BM204" s="246" t="s">
        <v>576</v>
      </c>
    </row>
    <row r="205" spans="1:65" s="2" customFormat="1" ht="16.5" customHeight="1">
      <c r="A205" s="38"/>
      <c r="B205" s="39"/>
      <c r="C205" s="235" t="s">
        <v>290</v>
      </c>
      <c r="D205" s="235" t="s">
        <v>133</v>
      </c>
      <c r="E205" s="236" t="s">
        <v>577</v>
      </c>
      <c r="F205" s="237" t="s">
        <v>578</v>
      </c>
      <c r="G205" s="238" t="s">
        <v>204</v>
      </c>
      <c r="H205" s="239">
        <v>10</v>
      </c>
      <c r="I205" s="240"/>
      <c r="J205" s="241">
        <f>ROUND(I205*H205,2)</f>
        <v>0</v>
      </c>
      <c r="K205" s="237" t="s">
        <v>1</v>
      </c>
      <c r="L205" s="44"/>
      <c r="M205" s="242" t="s">
        <v>1</v>
      </c>
      <c r="N205" s="243" t="s">
        <v>46</v>
      </c>
      <c r="O205" s="91"/>
      <c r="P205" s="244">
        <f>O205*H205</f>
        <v>0</v>
      </c>
      <c r="Q205" s="244">
        <v>0.00328</v>
      </c>
      <c r="R205" s="244">
        <f>Q205*H205</f>
        <v>0.032799999999999996</v>
      </c>
      <c r="S205" s="244">
        <v>0</v>
      </c>
      <c r="T205" s="24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150</v>
      </c>
      <c r="AT205" s="246" t="s">
        <v>133</v>
      </c>
      <c r="AU205" s="246" t="s">
        <v>90</v>
      </c>
      <c r="AY205" s="17" t="s">
        <v>130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7" t="s">
        <v>90</v>
      </c>
      <c r="BK205" s="247">
        <f>ROUND(I205*H205,2)</f>
        <v>0</v>
      </c>
      <c r="BL205" s="17" t="s">
        <v>150</v>
      </c>
      <c r="BM205" s="246" t="s">
        <v>579</v>
      </c>
    </row>
    <row r="206" spans="1:65" s="2" customFormat="1" ht="21.75" customHeight="1">
      <c r="A206" s="38"/>
      <c r="B206" s="39"/>
      <c r="C206" s="235" t="s">
        <v>260</v>
      </c>
      <c r="D206" s="235" t="s">
        <v>133</v>
      </c>
      <c r="E206" s="236" t="s">
        <v>580</v>
      </c>
      <c r="F206" s="237" t="s">
        <v>581</v>
      </c>
      <c r="G206" s="238" t="s">
        <v>204</v>
      </c>
      <c r="H206" s="239">
        <v>18</v>
      </c>
      <c r="I206" s="240"/>
      <c r="J206" s="241">
        <f>ROUND(I206*H206,2)</f>
        <v>0</v>
      </c>
      <c r="K206" s="237" t="s">
        <v>1</v>
      </c>
      <c r="L206" s="44"/>
      <c r="M206" s="242" t="s">
        <v>1</v>
      </c>
      <c r="N206" s="243" t="s">
        <v>46</v>
      </c>
      <c r="O206" s="91"/>
      <c r="P206" s="244">
        <f>O206*H206</f>
        <v>0</v>
      </c>
      <c r="Q206" s="244">
        <v>0.00049</v>
      </c>
      <c r="R206" s="244">
        <f>Q206*H206</f>
        <v>0.00882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150</v>
      </c>
      <c r="AT206" s="246" t="s">
        <v>133</v>
      </c>
      <c r="AU206" s="246" t="s">
        <v>90</v>
      </c>
      <c r="AY206" s="17" t="s">
        <v>130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7" t="s">
        <v>90</v>
      </c>
      <c r="BK206" s="247">
        <f>ROUND(I206*H206,2)</f>
        <v>0</v>
      </c>
      <c r="BL206" s="17" t="s">
        <v>150</v>
      </c>
      <c r="BM206" s="246" t="s">
        <v>582</v>
      </c>
    </row>
    <row r="207" spans="1:65" s="2" customFormat="1" ht="33" customHeight="1">
      <c r="A207" s="38"/>
      <c r="B207" s="39"/>
      <c r="C207" s="235" t="s">
        <v>388</v>
      </c>
      <c r="D207" s="235" t="s">
        <v>133</v>
      </c>
      <c r="E207" s="236" t="s">
        <v>583</v>
      </c>
      <c r="F207" s="237" t="s">
        <v>584</v>
      </c>
      <c r="G207" s="238" t="s">
        <v>173</v>
      </c>
      <c r="H207" s="239">
        <v>21.6</v>
      </c>
      <c r="I207" s="240"/>
      <c r="J207" s="241">
        <f>ROUND(I207*H207,2)</f>
        <v>0</v>
      </c>
      <c r="K207" s="237" t="s">
        <v>1</v>
      </c>
      <c r="L207" s="44"/>
      <c r="M207" s="242" t="s">
        <v>1</v>
      </c>
      <c r="N207" s="243" t="s">
        <v>46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150</v>
      </c>
      <c r="AT207" s="246" t="s">
        <v>133</v>
      </c>
      <c r="AU207" s="246" t="s">
        <v>90</v>
      </c>
      <c r="AY207" s="17" t="s">
        <v>130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90</v>
      </c>
      <c r="BK207" s="247">
        <f>ROUND(I207*H207,2)</f>
        <v>0</v>
      </c>
      <c r="BL207" s="17" t="s">
        <v>150</v>
      </c>
      <c r="BM207" s="246" t="s">
        <v>585</v>
      </c>
    </row>
    <row r="208" spans="1:51" s="13" customFormat="1" ht="12">
      <c r="A208" s="13"/>
      <c r="B208" s="248"/>
      <c r="C208" s="249"/>
      <c r="D208" s="250" t="s">
        <v>138</v>
      </c>
      <c r="E208" s="251" t="s">
        <v>1</v>
      </c>
      <c r="F208" s="252" t="s">
        <v>586</v>
      </c>
      <c r="G208" s="249"/>
      <c r="H208" s="251" t="s">
        <v>1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138</v>
      </c>
      <c r="AU208" s="258" t="s">
        <v>90</v>
      </c>
      <c r="AV208" s="13" t="s">
        <v>88</v>
      </c>
      <c r="AW208" s="13" t="s">
        <v>36</v>
      </c>
      <c r="AX208" s="13" t="s">
        <v>80</v>
      </c>
      <c r="AY208" s="258" t="s">
        <v>130</v>
      </c>
    </row>
    <row r="209" spans="1:51" s="14" customFormat="1" ht="12">
      <c r="A209" s="14"/>
      <c r="B209" s="259"/>
      <c r="C209" s="260"/>
      <c r="D209" s="250" t="s">
        <v>138</v>
      </c>
      <c r="E209" s="261" t="s">
        <v>1</v>
      </c>
      <c r="F209" s="262" t="s">
        <v>587</v>
      </c>
      <c r="G209" s="260"/>
      <c r="H209" s="263">
        <v>21.6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9" t="s">
        <v>138</v>
      </c>
      <c r="AU209" s="269" t="s">
        <v>90</v>
      </c>
      <c r="AV209" s="14" t="s">
        <v>90</v>
      </c>
      <c r="AW209" s="14" t="s">
        <v>36</v>
      </c>
      <c r="AX209" s="14" t="s">
        <v>88</v>
      </c>
      <c r="AY209" s="269" t="s">
        <v>130</v>
      </c>
    </row>
    <row r="210" spans="1:65" s="2" customFormat="1" ht="33" customHeight="1">
      <c r="A210" s="38"/>
      <c r="B210" s="39"/>
      <c r="C210" s="235" t="s">
        <v>377</v>
      </c>
      <c r="D210" s="235" t="s">
        <v>133</v>
      </c>
      <c r="E210" s="236" t="s">
        <v>588</v>
      </c>
      <c r="F210" s="237" t="s">
        <v>589</v>
      </c>
      <c r="G210" s="238" t="s">
        <v>185</v>
      </c>
      <c r="H210" s="239">
        <v>6.4</v>
      </c>
      <c r="I210" s="240"/>
      <c r="J210" s="241">
        <f>ROUND(I210*H210,2)</f>
        <v>0</v>
      </c>
      <c r="K210" s="237" t="s">
        <v>1</v>
      </c>
      <c r="L210" s="44"/>
      <c r="M210" s="242" t="s">
        <v>1</v>
      </c>
      <c r="N210" s="243" t="s">
        <v>46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150</v>
      </c>
      <c r="AT210" s="246" t="s">
        <v>133</v>
      </c>
      <c r="AU210" s="246" t="s">
        <v>90</v>
      </c>
      <c r="AY210" s="17" t="s">
        <v>130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90</v>
      </c>
      <c r="BK210" s="247">
        <f>ROUND(I210*H210,2)</f>
        <v>0</v>
      </c>
      <c r="BL210" s="17" t="s">
        <v>150</v>
      </c>
      <c r="BM210" s="246" t="s">
        <v>590</v>
      </c>
    </row>
    <row r="211" spans="1:51" s="13" customFormat="1" ht="12">
      <c r="A211" s="13"/>
      <c r="B211" s="248"/>
      <c r="C211" s="249"/>
      <c r="D211" s="250" t="s">
        <v>138</v>
      </c>
      <c r="E211" s="251" t="s">
        <v>1</v>
      </c>
      <c r="F211" s="252" t="s">
        <v>591</v>
      </c>
      <c r="G211" s="249"/>
      <c r="H211" s="251" t="s">
        <v>1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138</v>
      </c>
      <c r="AU211" s="258" t="s">
        <v>90</v>
      </c>
      <c r="AV211" s="13" t="s">
        <v>88</v>
      </c>
      <c r="AW211" s="13" t="s">
        <v>36</v>
      </c>
      <c r="AX211" s="13" t="s">
        <v>80</v>
      </c>
      <c r="AY211" s="258" t="s">
        <v>130</v>
      </c>
    </row>
    <row r="212" spans="1:51" s="14" customFormat="1" ht="12">
      <c r="A212" s="14"/>
      <c r="B212" s="259"/>
      <c r="C212" s="260"/>
      <c r="D212" s="250" t="s">
        <v>138</v>
      </c>
      <c r="E212" s="261" t="s">
        <v>1</v>
      </c>
      <c r="F212" s="262" t="s">
        <v>592</v>
      </c>
      <c r="G212" s="260"/>
      <c r="H212" s="263">
        <v>6.4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9" t="s">
        <v>138</v>
      </c>
      <c r="AU212" s="269" t="s">
        <v>90</v>
      </c>
      <c r="AV212" s="14" t="s">
        <v>90</v>
      </c>
      <c r="AW212" s="14" t="s">
        <v>36</v>
      </c>
      <c r="AX212" s="14" t="s">
        <v>88</v>
      </c>
      <c r="AY212" s="269" t="s">
        <v>130</v>
      </c>
    </row>
    <row r="213" spans="1:65" s="2" customFormat="1" ht="21.75" customHeight="1">
      <c r="A213" s="38"/>
      <c r="B213" s="39"/>
      <c r="C213" s="235" t="s">
        <v>381</v>
      </c>
      <c r="D213" s="235" t="s">
        <v>133</v>
      </c>
      <c r="E213" s="236" t="s">
        <v>593</v>
      </c>
      <c r="F213" s="237" t="s">
        <v>594</v>
      </c>
      <c r="G213" s="238" t="s">
        <v>185</v>
      </c>
      <c r="H213" s="239">
        <v>6.4</v>
      </c>
      <c r="I213" s="240"/>
      <c r="J213" s="241">
        <f>ROUND(I213*H213,2)</f>
        <v>0</v>
      </c>
      <c r="K213" s="237" t="s">
        <v>1</v>
      </c>
      <c r="L213" s="44"/>
      <c r="M213" s="242" t="s">
        <v>1</v>
      </c>
      <c r="N213" s="243" t="s">
        <v>46</v>
      </c>
      <c r="O213" s="91"/>
      <c r="P213" s="244">
        <f>O213*H213</f>
        <v>0</v>
      </c>
      <c r="Q213" s="244">
        <v>0.28362</v>
      </c>
      <c r="R213" s="244">
        <f>Q213*H213</f>
        <v>1.815168</v>
      </c>
      <c r="S213" s="244">
        <v>0</v>
      </c>
      <c r="T213" s="24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6" t="s">
        <v>150</v>
      </c>
      <c r="AT213" s="246" t="s">
        <v>133</v>
      </c>
      <c r="AU213" s="246" t="s">
        <v>90</v>
      </c>
      <c r="AY213" s="17" t="s">
        <v>130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7" t="s">
        <v>90</v>
      </c>
      <c r="BK213" s="247">
        <f>ROUND(I213*H213,2)</f>
        <v>0</v>
      </c>
      <c r="BL213" s="17" t="s">
        <v>150</v>
      </c>
      <c r="BM213" s="246" t="s">
        <v>595</v>
      </c>
    </row>
    <row r="214" spans="1:51" s="14" customFormat="1" ht="12">
      <c r="A214" s="14"/>
      <c r="B214" s="259"/>
      <c r="C214" s="260"/>
      <c r="D214" s="250" t="s">
        <v>138</v>
      </c>
      <c r="E214" s="261" t="s">
        <v>1</v>
      </c>
      <c r="F214" s="262" t="s">
        <v>592</v>
      </c>
      <c r="G214" s="260"/>
      <c r="H214" s="263">
        <v>6.4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9" t="s">
        <v>138</v>
      </c>
      <c r="AU214" s="269" t="s">
        <v>90</v>
      </c>
      <c r="AV214" s="14" t="s">
        <v>90</v>
      </c>
      <c r="AW214" s="14" t="s">
        <v>36</v>
      </c>
      <c r="AX214" s="14" t="s">
        <v>88</v>
      </c>
      <c r="AY214" s="269" t="s">
        <v>130</v>
      </c>
    </row>
    <row r="215" spans="1:65" s="2" customFormat="1" ht="21.75" customHeight="1">
      <c r="A215" s="38"/>
      <c r="B215" s="39"/>
      <c r="C215" s="235" t="s">
        <v>596</v>
      </c>
      <c r="D215" s="235" t="s">
        <v>133</v>
      </c>
      <c r="E215" s="236" t="s">
        <v>597</v>
      </c>
      <c r="F215" s="237" t="s">
        <v>598</v>
      </c>
      <c r="G215" s="238" t="s">
        <v>229</v>
      </c>
      <c r="H215" s="239">
        <v>4.05</v>
      </c>
      <c r="I215" s="240"/>
      <c r="J215" s="241">
        <f>ROUND(I215*H215,2)</f>
        <v>0</v>
      </c>
      <c r="K215" s="237" t="s">
        <v>1</v>
      </c>
      <c r="L215" s="44"/>
      <c r="M215" s="242" t="s">
        <v>1</v>
      </c>
      <c r="N215" s="243" t="s">
        <v>46</v>
      </c>
      <c r="O215" s="91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150</v>
      </c>
      <c r="AT215" s="246" t="s">
        <v>133</v>
      </c>
      <c r="AU215" s="246" t="s">
        <v>90</v>
      </c>
      <c r="AY215" s="17" t="s">
        <v>130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90</v>
      </c>
      <c r="BK215" s="247">
        <f>ROUND(I215*H215,2)</f>
        <v>0</v>
      </c>
      <c r="BL215" s="17" t="s">
        <v>150</v>
      </c>
      <c r="BM215" s="246" t="s">
        <v>599</v>
      </c>
    </row>
    <row r="216" spans="1:51" s="14" customFormat="1" ht="12">
      <c r="A216" s="14"/>
      <c r="B216" s="259"/>
      <c r="C216" s="260"/>
      <c r="D216" s="250" t="s">
        <v>138</v>
      </c>
      <c r="E216" s="261" t="s">
        <v>1</v>
      </c>
      <c r="F216" s="262" t="s">
        <v>600</v>
      </c>
      <c r="G216" s="260"/>
      <c r="H216" s="263">
        <v>2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9" t="s">
        <v>138</v>
      </c>
      <c r="AU216" s="269" t="s">
        <v>90</v>
      </c>
      <c r="AV216" s="14" t="s">
        <v>90</v>
      </c>
      <c r="AW216" s="14" t="s">
        <v>36</v>
      </c>
      <c r="AX216" s="14" t="s">
        <v>80</v>
      </c>
      <c r="AY216" s="269" t="s">
        <v>130</v>
      </c>
    </row>
    <row r="217" spans="1:51" s="14" customFormat="1" ht="12">
      <c r="A217" s="14"/>
      <c r="B217" s="259"/>
      <c r="C217" s="260"/>
      <c r="D217" s="250" t="s">
        <v>138</v>
      </c>
      <c r="E217" s="261" t="s">
        <v>1</v>
      </c>
      <c r="F217" s="262" t="s">
        <v>601</v>
      </c>
      <c r="G217" s="260"/>
      <c r="H217" s="263">
        <v>0.05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9" t="s">
        <v>138</v>
      </c>
      <c r="AU217" s="269" t="s">
        <v>90</v>
      </c>
      <c r="AV217" s="14" t="s">
        <v>90</v>
      </c>
      <c r="AW217" s="14" t="s">
        <v>36</v>
      </c>
      <c r="AX217" s="14" t="s">
        <v>80</v>
      </c>
      <c r="AY217" s="269" t="s">
        <v>130</v>
      </c>
    </row>
    <row r="218" spans="1:51" s="14" customFormat="1" ht="12">
      <c r="A218" s="14"/>
      <c r="B218" s="259"/>
      <c r="C218" s="260"/>
      <c r="D218" s="250" t="s">
        <v>138</v>
      </c>
      <c r="E218" s="261" t="s">
        <v>1</v>
      </c>
      <c r="F218" s="262" t="s">
        <v>602</v>
      </c>
      <c r="G218" s="260"/>
      <c r="H218" s="263">
        <v>2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9" t="s">
        <v>138</v>
      </c>
      <c r="AU218" s="269" t="s">
        <v>90</v>
      </c>
      <c r="AV218" s="14" t="s">
        <v>90</v>
      </c>
      <c r="AW218" s="14" t="s">
        <v>36</v>
      </c>
      <c r="AX218" s="14" t="s">
        <v>80</v>
      </c>
      <c r="AY218" s="269" t="s">
        <v>130</v>
      </c>
    </row>
    <row r="219" spans="1:51" s="15" customFormat="1" ht="12">
      <c r="A219" s="15"/>
      <c r="B219" s="275"/>
      <c r="C219" s="276"/>
      <c r="D219" s="250" t="s">
        <v>138</v>
      </c>
      <c r="E219" s="277" t="s">
        <v>1</v>
      </c>
      <c r="F219" s="278" t="s">
        <v>289</v>
      </c>
      <c r="G219" s="276"/>
      <c r="H219" s="279">
        <v>4.05</v>
      </c>
      <c r="I219" s="280"/>
      <c r="J219" s="276"/>
      <c r="K219" s="276"/>
      <c r="L219" s="281"/>
      <c r="M219" s="282"/>
      <c r="N219" s="283"/>
      <c r="O219" s="283"/>
      <c r="P219" s="283"/>
      <c r="Q219" s="283"/>
      <c r="R219" s="283"/>
      <c r="S219" s="283"/>
      <c r="T219" s="28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85" t="s">
        <v>138</v>
      </c>
      <c r="AU219" s="285" t="s">
        <v>90</v>
      </c>
      <c r="AV219" s="15" t="s">
        <v>150</v>
      </c>
      <c r="AW219" s="15" t="s">
        <v>36</v>
      </c>
      <c r="AX219" s="15" t="s">
        <v>88</v>
      </c>
      <c r="AY219" s="285" t="s">
        <v>130</v>
      </c>
    </row>
    <row r="220" spans="1:63" s="12" customFormat="1" ht="22.8" customHeight="1">
      <c r="A220" s="12"/>
      <c r="B220" s="219"/>
      <c r="C220" s="220"/>
      <c r="D220" s="221" t="s">
        <v>79</v>
      </c>
      <c r="E220" s="233" t="s">
        <v>97</v>
      </c>
      <c r="F220" s="233" t="s">
        <v>603</v>
      </c>
      <c r="G220" s="220"/>
      <c r="H220" s="220"/>
      <c r="I220" s="223"/>
      <c r="J220" s="234">
        <f>BK220</f>
        <v>0</v>
      </c>
      <c r="K220" s="220"/>
      <c r="L220" s="225"/>
      <c r="M220" s="226"/>
      <c r="N220" s="227"/>
      <c r="O220" s="227"/>
      <c r="P220" s="228">
        <f>SUM(P221:P233)</f>
        <v>0</v>
      </c>
      <c r="Q220" s="227"/>
      <c r="R220" s="228">
        <f>SUM(R221:R233)</f>
        <v>0.5732112</v>
      </c>
      <c r="S220" s="227"/>
      <c r="T220" s="229">
        <f>SUM(T221:T233)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0" t="s">
        <v>88</v>
      </c>
      <c r="AT220" s="231" t="s">
        <v>79</v>
      </c>
      <c r="AU220" s="231" t="s">
        <v>88</v>
      </c>
      <c r="AY220" s="230" t="s">
        <v>130</v>
      </c>
      <c r="BK220" s="232">
        <f>SUM(BK221:BK233)</f>
        <v>0</v>
      </c>
    </row>
    <row r="221" spans="1:65" s="2" customFormat="1" ht="16.5" customHeight="1">
      <c r="A221" s="38"/>
      <c r="B221" s="39"/>
      <c r="C221" s="235" t="s">
        <v>604</v>
      </c>
      <c r="D221" s="235" t="s">
        <v>133</v>
      </c>
      <c r="E221" s="236" t="s">
        <v>605</v>
      </c>
      <c r="F221" s="237" t="s">
        <v>606</v>
      </c>
      <c r="G221" s="238" t="s">
        <v>185</v>
      </c>
      <c r="H221" s="239">
        <v>19.5</v>
      </c>
      <c r="I221" s="240"/>
      <c r="J221" s="241">
        <f>ROUND(I221*H221,2)</f>
        <v>0</v>
      </c>
      <c r="K221" s="237" t="s">
        <v>1</v>
      </c>
      <c r="L221" s="44"/>
      <c r="M221" s="242" t="s">
        <v>1</v>
      </c>
      <c r="N221" s="243" t="s">
        <v>46</v>
      </c>
      <c r="O221" s="91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132</v>
      </c>
      <c r="AT221" s="246" t="s">
        <v>133</v>
      </c>
      <c r="AU221" s="246" t="s">
        <v>90</v>
      </c>
      <c r="AY221" s="17" t="s">
        <v>130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7" t="s">
        <v>90</v>
      </c>
      <c r="BK221" s="247">
        <f>ROUND(I221*H221,2)</f>
        <v>0</v>
      </c>
      <c r="BL221" s="17" t="s">
        <v>132</v>
      </c>
      <c r="BM221" s="246" t="s">
        <v>607</v>
      </c>
    </row>
    <row r="222" spans="1:65" s="2" customFormat="1" ht="16.5" customHeight="1">
      <c r="A222" s="38"/>
      <c r="B222" s="39"/>
      <c r="C222" s="286" t="s">
        <v>608</v>
      </c>
      <c r="D222" s="286" t="s">
        <v>459</v>
      </c>
      <c r="E222" s="287" t="s">
        <v>609</v>
      </c>
      <c r="F222" s="288" t="s">
        <v>610</v>
      </c>
      <c r="G222" s="289" t="s">
        <v>173</v>
      </c>
      <c r="H222" s="290">
        <v>0.75</v>
      </c>
      <c r="I222" s="291"/>
      <c r="J222" s="292">
        <f>ROUND(I222*H222,2)</f>
        <v>0</v>
      </c>
      <c r="K222" s="288" t="s">
        <v>186</v>
      </c>
      <c r="L222" s="293"/>
      <c r="M222" s="294" t="s">
        <v>1</v>
      </c>
      <c r="N222" s="295" t="s">
        <v>46</v>
      </c>
      <c r="O222" s="91"/>
      <c r="P222" s="244">
        <f>O222*H222</f>
        <v>0</v>
      </c>
      <c r="Q222" s="244">
        <v>0.55</v>
      </c>
      <c r="R222" s="244">
        <f>Q222*H222</f>
        <v>0.41250000000000003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392</v>
      </c>
      <c r="AT222" s="246" t="s">
        <v>459</v>
      </c>
      <c r="AU222" s="246" t="s">
        <v>90</v>
      </c>
      <c r="AY222" s="17" t="s">
        <v>130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7" t="s">
        <v>90</v>
      </c>
      <c r="BK222" s="247">
        <f>ROUND(I222*H222,2)</f>
        <v>0</v>
      </c>
      <c r="BL222" s="17" t="s">
        <v>132</v>
      </c>
      <c r="BM222" s="246" t="s">
        <v>611</v>
      </c>
    </row>
    <row r="223" spans="1:65" s="2" customFormat="1" ht="33" customHeight="1">
      <c r="A223" s="38"/>
      <c r="B223" s="39"/>
      <c r="C223" s="235" t="s">
        <v>612</v>
      </c>
      <c r="D223" s="235" t="s">
        <v>133</v>
      </c>
      <c r="E223" s="236" t="s">
        <v>613</v>
      </c>
      <c r="F223" s="237" t="s">
        <v>614</v>
      </c>
      <c r="G223" s="238" t="s">
        <v>185</v>
      </c>
      <c r="H223" s="239">
        <v>19.5</v>
      </c>
      <c r="I223" s="240"/>
      <c r="J223" s="241">
        <f>ROUND(I223*H223,2)</f>
        <v>0</v>
      </c>
      <c r="K223" s="237" t="s">
        <v>186</v>
      </c>
      <c r="L223" s="44"/>
      <c r="M223" s="242" t="s">
        <v>1</v>
      </c>
      <c r="N223" s="243" t="s">
        <v>46</v>
      </c>
      <c r="O223" s="91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132</v>
      </c>
      <c r="AT223" s="246" t="s">
        <v>133</v>
      </c>
      <c r="AU223" s="246" t="s">
        <v>90</v>
      </c>
      <c r="AY223" s="17" t="s">
        <v>130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90</v>
      </c>
      <c r="BK223" s="247">
        <f>ROUND(I223*H223,2)</f>
        <v>0</v>
      </c>
      <c r="BL223" s="17" t="s">
        <v>132</v>
      </c>
      <c r="BM223" s="246" t="s">
        <v>615</v>
      </c>
    </row>
    <row r="224" spans="1:65" s="2" customFormat="1" ht="33" customHeight="1">
      <c r="A224" s="38"/>
      <c r="B224" s="39"/>
      <c r="C224" s="286" t="s">
        <v>616</v>
      </c>
      <c r="D224" s="286" t="s">
        <v>459</v>
      </c>
      <c r="E224" s="287" t="s">
        <v>617</v>
      </c>
      <c r="F224" s="288" t="s">
        <v>618</v>
      </c>
      <c r="G224" s="289" t="s">
        <v>185</v>
      </c>
      <c r="H224" s="290">
        <v>19.89</v>
      </c>
      <c r="I224" s="291"/>
      <c r="J224" s="292">
        <f>ROUND(I224*H224,2)</f>
        <v>0</v>
      </c>
      <c r="K224" s="288" t="s">
        <v>186</v>
      </c>
      <c r="L224" s="293"/>
      <c r="M224" s="294" t="s">
        <v>1</v>
      </c>
      <c r="N224" s="295" t="s">
        <v>46</v>
      </c>
      <c r="O224" s="91"/>
      <c r="P224" s="244">
        <f>O224*H224</f>
        <v>0</v>
      </c>
      <c r="Q224" s="244">
        <v>0.008</v>
      </c>
      <c r="R224" s="244">
        <f>Q224*H224</f>
        <v>0.15912</v>
      </c>
      <c r="S224" s="244">
        <v>0</v>
      </c>
      <c r="T224" s="24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392</v>
      </c>
      <c r="AT224" s="246" t="s">
        <v>459</v>
      </c>
      <c r="AU224" s="246" t="s">
        <v>90</v>
      </c>
      <c r="AY224" s="17" t="s">
        <v>130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7" t="s">
        <v>90</v>
      </c>
      <c r="BK224" s="247">
        <f>ROUND(I224*H224,2)</f>
        <v>0</v>
      </c>
      <c r="BL224" s="17" t="s">
        <v>132</v>
      </c>
      <c r="BM224" s="246" t="s">
        <v>619</v>
      </c>
    </row>
    <row r="225" spans="1:47" s="2" customFormat="1" ht="12">
      <c r="A225" s="38"/>
      <c r="B225" s="39"/>
      <c r="C225" s="40"/>
      <c r="D225" s="250" t="s">
        <v>531</v>
      </c>
      <c r="E225" s="40"/>
      <c r="F225" s="296" t="s">
        <v>620</v>
      </c>
      <c r="G225" s="40"/>
      <c r="H225" s="40"/>
      <c r="I225" s="144"/>
      <c r="J225" s="40"/>
      <c r="K225" s="40"/>
      <c r="L225" s="44"/>
      <c r="M225" s="297"/>
      <c r="N225" s="298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531</v>
      </c>
      <c r="AU225" s="17" t="s">
        <v>90</v>
      </c>
    </row>
    <row r="226" spans="1:51" s="14" customFormat="1" ht="12">
      <c r="A226" s="14"/>
      <c r="B226" s="259"/>
      <c r="C226" s="260"/>
      <c r="D226" s="250" t="s">
        <v>138</v>
      </c>
      <c r="E226" s="260"/>
      <c r="F226" s="262" t="s">
        <v>621</v>
      </c>
      <c r="G226" s="260"/>
      <c r="H226" s="263">
        <v>19.89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9" t="s">
        <v>138</v>
      </c>
      <c r="AU226" s="269" t="s">
        <v>90</v>
      </c>
      <c r="AV226" s="14" t="s">
        <v>90</v>
      </c>
      <c r="AW226" s="14" t="s">
        <v>4</v>
      </c>
      <c r="AX226" s="14" t="s">
        <v>88</v>
      </c>
      <c r="AY226" s="269" t="s">
        <v>130</v>
      </c>
    </row>
    <row r="227" spans="1:65" s="2" customFormat="1" ht="44.25" customHeight="1">
      <c r="A227" s="38"/>
      <c r="B227" s="39"/>
      <c r="C227" s="235" t="s">
        <v>622</v>
      </c>
      <c r="D227" s="235" t="s">
        <v>133</v>
      </c>
      <c r="E227" s="236" t="s">
        <v>623</v>
      </c>
      <c r="F227" s="237" t="s">
        <v>624</v>
      </c>
      <c r="G227" s="238" t="s">
        <v>185</v>
      </c>
      <c r="H227" s="239">
        <v>19.5</v>
      </c>
      <c r="I227" s="240"/>
      <c r="J227" s="241">
        <f>ROUND(I227*H227,2)</f>
        <v>0</v>
      </c>
      <c r="K227" s="237" t="s">
        <v>186</v>
      </c>
      <c r="L227" s="44"/>
      <c r="M227" s="242" t="s">
        <v>1</v>
      </c>
      <c r="N227" s="243" t="s">
        <v>46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132</v>
      </c>
      <c r="AT227" s="246" t="s">
        <v>133</v>
      </c>
      <c r="AU227" s="246" t="s">
        <v>90</v>
      </c>
      <c r="AY227" s="17" t="s">
        <v>130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7" t="s">
        <v>90</v>
      </c>
      <c r="BK227" s="247">
        <f>ROUND(I227*H227,2)</f>
        <v>0</v>
      </c>
      <c r="BL227" s="17" t="s">
        <v>132</v>
      </c>
      <c r="BM227" s="246" t="s">
        <v>625</v>
      </c>
    </row>
    <row r="228" spans="1:65" s="2" customFormat="1" ht="21.75" customHeight="1">
      <c r="A228" s="38"/>
      <c r="B228" s="39"/>
      <c r="C228" s="286" t="s">
        <v>626</v>
      </c>
      <c r="D228" s="286" t="s">
        <v>459</v>
      </c>
      <c r="E228" s="287" t="s">
        <v>627</v>
      </c>
      <c r="F228" s="288" t="s">
        <v>628</v>
      </c>
      <c r="G228" s="289" t="s">
        <v>185</v>
      </c>
      <c r="H228" s="290">
        <v>19.89</v>
      </c>
      <c r="I228" s="291"/>
      <c r="J228" s="292">
        <f>ROUND(I228*H228,2)</f>
        <v>0</v>
      </c>
      <c r="K228" s="288" t="s">
        <v>186</v>
      </c>
      <c r="L228" s="293"/>
      <c r="M228" s="294" t="s">
        <v>1</v>
      </c>
      <c r="N228" s="295" t="s">
        <v>46</v>
      </c>
      <c r="O228" s="91"/>
      <c r="P228" s="244">
        <f>O228*H228</f>
        <v>0</v>
      </c>
      <c r="Q228" s="244">
        <v>8E-05</v>
      </c>
      <c r="R228" s="244">
        <f>Q228*H228</f>
        <v>0.0015912</v>
      </c>
      <c r="S228" s="244">
        <v>0</v>
      </c>
      <c r="T228" s="24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6" t="s">
        <v>392</v>
      </c>
      <c r="AT228" s="246" t="s">
        <v>459</v>
      </c>
      <c r="AU228" s="246" t="s">
        <v>90</v>
      </c>
      <c r="AY228" s="17" t="s">
        <v>130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7" t="s">
        <v>90</v>
      </c>
      <c r="BK228" s="247">
        <f>ROUND(I228*H228,2)</f>
        <v>0</v>
      </c>
      <c r="BL228" s="17" t="s">
        <v>132</v>
      </c>
      <c r="BM228" s="246" t="s">
        <v>629</v>
      </c>
    </row>
    <row r="229" spans="1:51" s="14" customFormat="1" ht="12">
      <c r="A229" s="14"/>
      <c r="B229" s="259"/>
      <c r="C229" s="260"/>
      <c r="D229" s="250" t="s">
        <v>138</v>
      </c>
      <c r="E229" s="260"/>
      <c r="F229" s="262" t="s">
        <v>621</v>
      </c>
      <c r="G229" s="260"/>
      <c r="H229" s="263">
        <v>19.89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9" t="s">
        <v>138</v>
      </c>
      <c r="AU229" s="269" t="s">
        <v>90</v>
      </c>
      <c r="AV229" s="14" t="s">
        <v>90</v>
      </c>
      <c r="AW229" s="14" t="s">
        <v>4</v>
      </c>
      <c r="AX229" s="14" t="s">
        <v>88</v>
      </c>
      <c r="AY229" s="269" t="s">
        <v>130</v>
      </c>
    </row>
    <row r="230" spans="1:65" s="2" customFormat="1" ht="21.75" customHeight="1">
      <c r="A230" s="38"/>
      <c r="B230" s="39"/>
      <c r="C230" s="235" t="s">
        <v>630</v>
      </c>
      <c r="D230" s="235" t="s">
        <v>133</v>
      </c>
      <c r="E230" s="236" t="s">
        <v>631</v>
      </c>
      <c r="F230" s="237" t="s">
        <v>598</v>
      </c>
      <c r="G230" s="238" t="s">
        <v>229</v>
      </c>
      <c r="H230" s="239">
        <v>0.7</v>
      </c>
      <c r="I230" s="240"/>
      <c r="J230" s="241">
        <f>ROUND(I230*H230,2)</f>
        <v>0</v>
      </c>
      <c r="K230" s="237" t="s">
        <v>1</v>
      </c>
      <c r="L230" s="44"/>
      <c r="M230" s="242" t="s">
        <v>1</v>
      </c>
      <c r="N230" s="243" t="s">
        <v>46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150</v>
      </c>
      <c r="AT230" s="246" t="s">
        <v>133</v>
      </c>
      <c r="AU230" s="246" t="s">
        <v>90</v>
      </c>
      <c r="AY230" s="17" t="s">
        <v>130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90</v>
      </c>
      <c r="BK230" s="247">
        <f>ROUND(I230*H230,2)</f>
        <v>0</v>
      </c>
      <c r="BL230" s="17" t="s">
        <v>150</v>
      </c>
      <c r="BM230" s="246" t="s">
        <v>632</v>
      </c>
    </row>
    <row r="231" spans="1:51" s="14" customFormat="1" ht="12">
      <c r="A231" s="14"/>
      <c r="B231" s="259"/>
      <c r="C231" s="260"/>
      <c r="D231" s="250" t="s">
        <v>138</v>
      </c>
      <c r="E231" s="261" t="s">
        <v>1</v>
      </c>
      <c r="F231" s="262" t="s">
        <v>633</v>
      </c>
      <c r="G231" s="260"/>
      <c r="H231" s="263">
        <v>0.5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9" t="s">
        <v>138</v>
      </c>
      <c r="AU231" s="269" t="s">
        <v>90</v>
      </c>
      <c r="AV231" s="14" t="s">
        <v>90</v>
      </c>
      <c r="AW231" s="14" t="s">
        <v>36</v>
      </c>
      <c r="AX231" s="14" t="s">
        <v>80</v>
      </c>
      <c r="AY231" s="269" t="s">
        <v>130</v>
      </c>
    </row>
    <row r="232" spans="1:51" s="14" customFormat="1" ht="12">
      <c r="A232" s="14"/>
      <c r="B232" s="259"/>
      <c r="C232" s="260"/>
      <c r="D232" s="250" t="s">
        <v>138</v>
      </c>
      <c r="E232" s="261" t="s">
        <v>1</v>
      </c>
      <c r="F232" s="262" t="s">
        <v>634</v>
      </c>
      <c r="G232" s="260"/>
      <c r="H232" s="263">
        <v>0.2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9" t="s">
        <v>138</v>
      </c>
      <c r="AU232" s="269" t="s">
        <v>90</v>
      </c>
      <c r="AV232" s="14" t="s">
        <v>90</v>
      </c>
      <c r="AW232" s="14" t="s">
        <v>36</v>
      </c>
      <c r="AX232" s="14" t="s">
        <v>80</v>
      </c>
      <c r="AY232" s="269" t="s">
        <v>130</v>
      </c>
    </row>
    <row r="233" spans="1:51" s="15" customFormat="1" ht="12">
      <c r="A233" s="15"/>
      <c r="B233" s="275"/>
      <c r="C233" s="276"/>
      <c r="D233" s="250" t="s">
        <v>138</v>
      </c>
      <c r="E233" s="277" t="s">
        <v>1</v>
      </c>
      <c r="F233" s="278" t="s">
        <v>289</v>
      </c>
      <c r="G233" s="276"/>
      <c r="H233" s="279">
        <v>0.7</v>
      </c>
      <c r="I233" s="280"/>
      <c r="J233" s="276"/>
      <c r="K233" s="276"/>
      <c r="L233" s="281"/>
      <c r="M233" s="299"/>
      <c r="N233" s="300"/>
      <c r="O233" s="300"/>
      <c r="P233" s="300"/>
      <c r="Q233" s="300"/>
      <c r="R233" s="300"/>
      <c r="S233" s="300"/>
      <c r="T233" s="30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5" t="s">
        <v>138</v>
      </c>
      <c r="AU233" s="285" t="s">
        <v>90</v>
      </c>
      <c r="AV233" s="15" t="s">
        <v>150</v>
      </c>
      <c r="AW233" s="15" t="s">
        <v>36</v>
      </c>
      <c r="AX233" s="15" t="s">
        <v>88</v>
      </c>
      <c r="AY233" s="285" t="s">
        <v>130</v>
      </c>
    </row>
    <row r="234" spans="1:31" s="2" customFormat="1" ht="6.95" customHeight="1">
      <c r="A234" s="38"/>
      <c r="B234" s="66"/>
      <c r="C234" s="67"/>
      <c r="D234" s="67"/>
      <c r="E234" s="67"/>
      <c r="F234" s="67"/>
      <c r="G234" s="67"/>
      <c r="H234" s="67"/>
      <c r="I234" s="183"/>
      <c r="J234" s="67"/>
      <c r="K234" s="67"/>
      <c r="L234" s="44"/>
      <c r="M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</sheetData>
  <sheetProtection password="CC35" sheet="1" objects="1" scenarios="1" formatColumns="0" formatRows="0" autoFilter="0"/>
  <autoFilter ref="C119:K2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Demolice objektu Sokolov - Svatopluka Čecha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635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ROUND((SUM(BE118:BE150)),2)</f>
        <v>0</v>
      </c>
      <c r="G33" s="38"/>
      <c r="H33" s="38"/>
      <c r="I33" s="162">
        <v>0.21</v>
      </c>
      <c r="J33" s="161">
        <f>ROUND(((SUM(BE118:BE150))*I33),2)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ROUND((SUM(BF118:BF150)),2)</f>
        <v>0</v>
      </c>
      <c r="G34" s="38"/>
      <c r="H34" s="38"/>
      <c r="I34" s="162">
        <v>0.15</v>
      </c>
      <c r="J34" s="161">
        <f>ROUND(((SUM(BF118:BF150))*I34),2)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ROUND((SUM(BG118:BG150)),2)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ROUND((SUM(BH118:BH150)),2)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ROUND((SUM(BI118:BI150)),2)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Demolice objektu Sokolov - Svatopluka Čecha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Zásypy, dokončovací práce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93"/>
      <c r="C97" s="194"/>
      <c r="D97" s="195" t="s">
        <v>111</v>
      </c>
      <c r="E97" s="196"/>
      <c r="F97" s="196"/>
      <c r="G97" s="196"/>
      <c r="H97" s="196"/>
      <c r="I97" s="197"/>
      <c r="J97" s="198">
        <f>J119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636</v>
      </c>
      <c r="E98" s="203"/>
      <c r="F98" s="203"/>
      <c r="G98" s="203"/>
      <c r="H98" s="203"/>
      <c r="I98" s="204"/>
      <c r="J98" s="205">
        <f>J120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4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8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8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116</v>
      </c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87" t="str">
        <f>E7</f>
        <v>Demolice objektu Sokolov - Svatopluka Čecha</v>
      </c>
      <c r="F108" s="32"/>
      <c r="G108" s="32"/>
      <c r="H108" s="32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104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04 - Zásypy, dokončovací práce</v>
      </c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Sokolov</v>
      </c>
      <c r="G112" s="40"/>
      <c r="H112" s="40"/>
      <c r="I112" s="147" t="s">
        <v>22</v>
      </c>
      <c r="J112" s="79" t="str">
        <f>IF(J12="","",J12)</f>
        <v>12. 12. 2019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Město Sokolov</v>
      </c>
      <c r="G114" s="40"/>
      <c r="H114" s="40"/>
      <c r="I114" s="147" t="s">
        <v>32</v>
      </c>
      <c r="J114" s="36" t="str">
        <f>E21</f>
        <v>AWT Rekultivace a.s.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147" t="s">
        <v>37</v>
      </c>
      <c r="J115" s="36" t="str">
        <f>E24</f>
        <v>Ing. Kropáčová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07"/>
      <c r="B117" s="208"/>
      <c r="C117" s="209" t="s">
        <v>117</v>
      </c>
      <c r="D117" s="210" t="s">
        <v>65</v>
      </c>
      <c r="E117" s="210" t="s">
        <v>61</v>
      </c>
      <c r="F117" s="210" t="s">
        <v>62</v>
      </c>
      <c r="G117" s="210" t="s">
        <v>118</v>
      </c>
      <c r="H117" s="210" t="s">
        <v>119</v>
      </c>
      <c r="I117" s="211" t="s">
        <v>120</v>
      </c>
      <c r="J117" s="210" t="s">
        <v>108</v>
      </c>
      <c r="K117" s="212" t="s">
        <v>121</v>
      </c>
      <c r="L117" s="213"/>
      <c r="M117" s="100" t="s">
        <v>1</v>
      </c>
      <c r="N117" s="101" t="s">
        <v>44</v>
      </c>
      <c r="O117" s="101" t="s">
        <v>122</v>
      </c>
      <c r="P117" s="101" t="s">
        <v>123</v>
      </c>
      <c r="Q117" s="101" t="s">
        <v>124</v>
      </c>
      <c r="R117" s="101" t="s">
        <v>125</v>
      </c>
      <c r="S117" s="101" t="s">
        <v>126</v>
      </c>
      <c r="T117" s="102" t="s">
        <v>127</v>
      </c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:63" s="2" customFormat="1" ht="22.8" customHeight="1">
      <c r="A118" s="38"/>
      <c r="B118" s="39"/>
      <c r="C118" s="107" t="s">
        <v>128</v>
      </c>
      <c r="D118" s="40"/>
      <c r="E118" s="40"/>
      <c r="F118" s="40"/>
      <c r="G118" s="40"/>
      <c r="H118" s="40"/>
      <c r="I118" s="144"/>
      <c r="J118" s="214">
        <f>BK118</f>
        <v>0</v>
      </c>
      <c r="K118" s="40"/>
      <c r="L118" s="44"/>
      <c r="M118" s="103"/>
      <c r="N118" s="215"/>
      <c r="O118" s="104"/>
      <c r="P118" s="216">
        <f>P119</f>
        <v>0</v>
      </c>
      <c r="Q118" s="104"/>
      <c r="R118" s="216">
        <f>R119</f>
        <v>210.963</v>
      </c>
      <c r="S118" s="104"/>
      <c r="T118" s="217">
        <f>T119</f>
        <v>3.087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110</v>
      </c>
      <c r="BK118" s="218">
        <f>BK119</f>
        <v>0</v>
      </c>
    </row>
    <row r="119" spans="1:63" s="12" customFormat="1" ht="25.9" customHeight="1">
      <c r="A119" s="12"/>
      <c r="B119" s="219"/>
      <c r="C119" s="220"/>
      <c r="D119" s="221" t="s">
        <v>79</v>
      </c>
      <c r="E119" s="222" t="s">
        <v>129</v>
      </c>
      <c r="F119" s="222" t="s">
        <v>129</v>
      </c>
      <c r="G119" s="220"/>
      <c r="H119" s="220"/>
      <c r="I119" s="223"/>
      <c r="J119" s="22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210.963</v>
      </c>
      <c r="S119" s="227"/>
      <c r="T119" s="229">
        <f>T120</f>
        <v>3.087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0" t="s">
        <v>88</v>
      </c>
      <c r="AT119" s="231" t="s">
        <v>79</v>
      </c>
      <c r="AU119" s="231" t="s">
        <v>80</v>
      </c>
      <c r="AY119" s="230" t="s">
        <v>130</v>
      </c>
      <c r="BK119" s="232">
        <f>BK120</f>
        <v>0</v>
      </c>
    </row>
    <row r="120" spans="1:63" s="12" customFormat="1" ht="22.8" customHeight="1">
      <c r="A120" s="12"/>
      <c r="B120" s="219"/>
      <c r="C120" s="220"/>
      <c r="D120" s="221" t="s">
        <v>79</v>
      </c>
      <c r="E120" s="233" t="s">
        <v>375</v>
      </c>
      <c r="F120" s="233" t="s">
        <v>637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SUM(P121:P150)</f>
        <v>0</v>
      </c>
      <c r="Q120" s="227"/>
      <c r="R120" s="228">
        <f>SUM(R121:R150)</f>
        <v>210.963</v>
      </c>
      <c r="S120" s="227"/>
      <c r="T120" s="229">
        <f>SUM(T121:T150)</f>
        <v>3.087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0" t="s">
        <v>88</v>
      </c>
      <c r="AT120" s="231" t="s">
        <v>79</v>
      </c>
      <c r="AU120" s="231" t="s">
        <v>88</v>
      </c>
      <c r="AY120" s="230" t="s">
        <v>130</v>
      </c>
      <c r="BK120" s="232">
        <f>SUM(BK121:BK150)</f>
        <v>0</v>
      </c>
    </row>
    <row r="121" spans="1:65" s="2" customFormat="1" ht="33" customHeight="1">
      <c r="A121" s="38"/>
      <c r="B121" s="39"/>
      <c r="C121" s="235" t="s">
        <v>88</v>
      </c>
      <c r="D121" s="235" t="s">
        <v>133</v>
      </c>
      <c r="E121" s="236" t="s">
        <v>638</v>
      </c>
      <c r="F121" s="237" t="s">
        <v>639</v>
      </c>
      <c r="G121" s="238" t="s">
        <v>173</v>
      </c>
      <c r="H121" s="239">
        <v>841.375</v>
      </c>
      <c r="I121" s="240"/>
      <c r="J121" s="241">
        <f>ROUND(I121*H121,2)</f>
        <v>0</v>
      </c>
      <c r="K121" s="237" t="s">
        <v>186</v>
      </c>
      <c r="L121" s="44"/>
      <c r="M121" s="242" t="s">
        <v>1</v>
      </c>
      <c r="N121" s="243" t="s">
        <v>45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150</v>
      </c>
      <c r="AT121" s="246" t="s">
        <v>133</v>
      </c>
      <c r="AU121" s="246" t="s">
        <v>90</v>
      </c>
      <c r="AY121" s="17" t="s">
        <v>130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88</v>
      </c>
      <c r="BK121" s="247">
        <f>ROUND(I121*H121,2)</f>
        <v>0</v>
      </c>
      <c r="BL121" s="17" t="s">
        <v>150</v>
      </c>
      <c r="BM121" s="246" t="s">
        <v>640</v>
      </c>
    </row>
    <row r="122" spans="1:51" s="13" customFormat="1" ht="12">
      <c r="A122" s="13"/>
      <c r="B122" s="248"/>
      <c r="C122" s="249"/>
      <c r="D122" s="250" t="s">
        <v>138</v>
      </c>
      <c r="E122" s="251" t="s">
        <v>1</v>
      </c>
      <c r="F122" s="252" t="s">
        <v>641</v>
      </c>
      <c r="G122" s="249"/>
      <c r="H122" s="251" t="s">
        <v>1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8" t="s">
        <v>138</v>
      </c>
      <c r="AU122" s="258" t="s">
        <v>90</v>
      </c>
      <c r="AV122" s="13" t="s">
        <v>88</v>
      </c>
      <c r="AW122" s="13" t="s">
        <v>36</v>
      </c>
      <c r="AX122" s="13" t="s">
        <v>80</v>
      </c>
      <c r="AY122" s="258" t="s">
        <v>130</v>
      </c>
    </row>
    <row r="123" spans="1:51" s="13" customFormat="1" ht="12">
      <c r="A123" s="13"/>
      <c r="B123" s="248"/>
      <c r="C123" s="249"/>
      <c r="D123" s="250" t="s">
        <v>138</v>
      </c>
      <c r="E123" s="251" t="s">
        <v>1</v>
      </c>
      <c r="F123" s="252" t="s">
        <v>642</v>
      </c>
      <c r="G123" s="249"/>
      <c r="H123" s="251" t="s">
        <v>1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8" t="s">
        <v>138</v>
      </c>
      <c r="AU123" s="258" t="s">
        <v>90</v>
      </c>
      <c r="AV123" s="13" t="s">
        <v>88</v>
      </c>
      <c r="AW123" s="13" t="s">
        <v>36</v>
      </c>
      <c r="AX123" s="13" t="s">
        <v>80</v>
      </c>
      <c r="AY123" s="258" t="s">
        <v>130</v>
      </c>
    </row>
    <row r="124" spans="1:51" s="14" customFormat="1" ht="12">
      <c r="A124" s="14"/>
      <c r="B124" s="259"/>
      <c r="C124" s="260"/>
      <c r="D124" s="250" t="s">
        <v>138</v>
      </c>
      <c r="E124" s="261" t="s">
        <v>1</v>
      </c>
      <c r="F124" s="262" t="s">
        <v>643</v>
      </c>
      <c r="G124" s="260"/>
      <c r="H124" s="263">
        <v>841.375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9" t="s">
        <v>138</v>
      </c>
      <c r="AU124" s="269" t="s">
        <v>90</v>
      </c>
      <c r="AV124" s="14" t="s">
        <v>90</v>
      </c>
      <c r="AW124" s="14" t="s">
        <v>36</v>
      </c>
      <c r="AX124" s="14" t="s">
        <v>88</v>
      </c>
      <c r="AY124" s="269" t="s">
        <v>130</v>
      </c>
    </row>
    <row r="125" spans="1:65" s="2" customFormat="1" ht="16.5" customHeight="1">
      <c r="A125" s="38"/>
      <c r="B125" s="39"/>
      <c r="C125" s="235" t="s">
        <v>90</v>
      </c>
      <c r="D125" s="235" t="s">
        <v>133</v>
      </c>
      <c r="E125" s="236" t="s">
        <v>644</v>
      </c>
      <c r="F125" s="237" t="s">
        <v>645</v>
      </c>
      <c r="G125" s="238" t="s">
        <v>173</v>
      </c>
      <c r="H125" s="239">
        <v>224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45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150</v>
      </c>
      <c r="AT125" s="246" t="s">
        <v>133</v>
      </c>
      <c r="AU125" s="246" t="s">
        <v>90</v>
      </c>
      <c r="AY125" s="17" t="s">
        <v>130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88</v>
      </c>
      <c r="BK125" s="247">
        <f>ROUND(I125*H125,2)</f>
        <v>0</v>
      </c>
      <c r="BL125" s="17" t="s">
        <v>150</v>
      </c>
      <c r="BM125" s="246" t="s">
        <v>646</v>
      </c>
    </row>
    <row r="126" spans="1:51" s="13" customFormat="1" ht="12">
      <c r="A126" s="13"/>
      <c r="B126" s="248"/>
      <c r="C126" s="249"/>
      <c r="D126" s="250" t="s">
        <v>138</v>
      </c>
      <c r="E126" s="251" t="s">
        <v>1</v>
      </c>
      <c r="F126" s="252" t="s">
        <v>647</v>
      </c>
      <c r="G126" s="249"/>
      <c r="H126" s="251" t="s">
        <v>1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8" t="s">
        <v>138</v>
      </c>
      <c r="AU126" s="258" t="s">
        <v>90</v>
      </c>
      <c r="AV126" s="13" t="s">
        <v>88</v>
      </c>
      <c r="AW126" s="13" t="s">
        <v>36</v>
      </c>
      <c r="AX126" s="13" t="s">
        <v>80</v>
      </c>
      <c r="AY126" s="258" t="s">
        <v>130</v>
      </c>
    </row>
    <row r="127" spans="1:51" s="13" customFormat="1" ht="12">
      <c r="A127" s="13"/>
      <c r="B127" s="248"/>
      <c r="C127" s="249"/>
      <c r="D127" s="250" t="s">
        <v>138</v>
      </c>
      <c r="E127" s="251" t="s">
        <v>1</v>
      </c>
      <c r="F127" s="252" t="s">
        <v>648</v>
      </c>
      <c r="G127" s="249"/>
      <c r="H127" s="251" t="s">
        <v>1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8" t="s">
        <v>138</v>
      </c>
      <c r="AU127" s="258" t="s">
        <v>90</v>
      </c>
      <c r="AV127" s="13" t="s">
        <v>88</v>
      </c>
      <c r="AW127" s="13" t="s">
        <v>36</v>
      </c>
      <c r="AX127" s="13" t="s">
        <v>80</v>
      </c>
      <c r="AY127" s="258" t="s">
        <v>130</v>
      </c>
    </row>
    <row r="128" spans="1:51" s="13" customFormat="1" ht="12">
      <c r="A128" s="13"/>
      <c r="B128" s="248"/>
      <c r="C128" s="249"/>
      <c r="D128" s="250" t="s">
        <v>138</v>
      </c>
      <c r="E128" s="251" t="s">
        <v>1</v>
      </c>
      <c r="F128" s="252" t="s">
        <v>649</v>
      </c>
      <c r="G128" s="249"/>
      <c r="H128" s="251" t="s">
        <v>1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138</v>
      </c>
      <c r="AU128" s="258" t="s">
        <v>90</v>
      </c>
      <c r="AV128" s="13" t="s">
        <v>88</v>
      </c>
      <c r="AW128" s="13" t="s">
        <v>36</v>
      </c>
      <c r="AX128" s="13" t="s">
        <v>80</v>
      </c>
      <c r="AY128" s="258" t="s">
        <v>130</v>
      </c>
    </row>
    <row r="129" spans="1:51" s="14" customFormat="1" ht="12">
      <c r="A129" s="14"/>
      <c r="B129" s="259"/>
      <c r="C129" s="260"/>
      <c r="D129" s="250" t="s">
        <v>138</v>
      </c>
      <c r="E129" s="261" t="s">
        <v>1</v>
      </c>
      <c r="F129" s="262" t="s">
        <v>650</v>
      </c>
      <c r="G129" s="260"/>
      <c r="H129" s="263">
        <v>224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9" t="s">
        <v>138</v>
      </c>
      <c r="AU129" s="269" t="s">
        <v>90</v>
      </c>
      <c r="AV129" s="14" t="s">
        <v>90</v>
      </c>
      <c r="AW129" s="14" t="s">
        <v>36</v>
      </c>
      <c r="AX129" s="14" t="s">
        <v>88</v>
      </c>
      <c r="AY129" s="269" t="s">
        <v>130</v>
      </c>
    </row>
    <row r="130" spans="1:65" s="2" customFormat="1" ht="33" customHeight="1">
      <c r="A130" s="38"/>
      <c r="B130" s="39"/>
      <c r="C130" s="235" t="s">
        <v>147</v>
      </c>
      <c r="D130" s="235" t="s">
        <v>133</v>
      </c>
      <c r="E130" s="236" t="s">
        <v>651</v>
      </c>
      <c r="F130" s="237" t="s">
        <v>652</v>
      </c>
      <c r="G130" s="238" t="s">
        <v>185</v>
      </c>
      <c r="H130" s="239">
        <v>475</v>
      </c>
      <c r="I130" s="240"/>
      <c r="J130" s="241">
        <f>ROUND(I130*H130,2)</f>
        <v>0</v>
      </c>
      <c r="K130" s="237" t="s">
        <v>186</v>
      </c>
      <c r="L130" s="44"/>
      <c r="M130" s="242" t="s">
        <v>1</v>
      </c>
      <c r="N130" s="243" t="s">
        <v>45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150</v>
      </c>
      <c r="AT130" s="246" t="s">
        <v>133</v>
      </c>
      <c r="AU130" s="246" t="s">
        <v>90</v>
      </c>
      <c r="AY130" s="17" t="s">
        <v>130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88</v>
      </c>
      <c r="BK130" s="247">
        <f>ROUND(I130*H130,2)</f>
        <v>0</v>
      </c>
      <c r="BL130" s="17" t="s">
        <v>150</v>
      </c>
      <c r="BM130" s="246" t="s">
        <v>653</v>
      </c>
    </row>
    <row r="131" spans="1:65" s="2" customFormat="1" ht="21.75" customHeight="1">
      <c r="A131" s="38"/>
      <c r="B131" s="39"/>
      <c r="C131" s="286" t="s">
        <v>150</v>
      </c>
      <c r="D131" s="286" t="s">
        <v>459</v>
      </c>
      <c r="E131" s="287" t="s">
        <v>654</v>
      </c>
      <c r="F131" s="288" t="s">
        <v>655</v>
      </c>
      <c r="G131" s="289" t="s">
        <v>229</v>
      </c>
      <c r="H131" s="290">
        <v>180</v>
      </c>
      <c r="I131" s="291"/>
      <c r="J131" s="292">
        <f>ROUND(I131*H131,2)</f>
        <v>0</v>
      </c>
      <c r="K131" s="288" t="s">
        <v>1</v>
      </c>
      <c r="L131" s="293"/>
      <c r="M131" s="294" t="s">
        <v>1</v>
      </c>
      <c r="N131" s="295" t="s">
        <v>45</v>
      </c>
      <c r="O131" s="91"/>
      <c r="P131" s="244">
        <f>O131*H131</f>
        <v>0</v>
      </c>
      <c r="Q131" s="244">
        <v>1</v>
      </c>
      <c r="R131" s="244">
        <f>Q131*H131</f>
        <v>180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160</v>
      </c>
      <c r="AT131" s="246" t="s">
        <v>459</v>
      </c>
      <c r="AU131" s="246" t="s">
        <v>90</v>
      </c>
      <c r="AY131" s="17" t="s">
        <v>130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88</v>
      </c>
      <c r="BK131" s="247">
        <f>ROUND(I131*H131,2)</f>
        <v>0</v>
      </c>
      <c r="BL131" s="17" t="s">
        <v>150</v>
      </c>
      <c r="BM131" s="246" t="s">
        <v>656</v>
      </c>
    </row>
    <row r="132" spans="1:65" s="2" customFormat="1" ht="33" customHeight="1">
      <c r="A132" s="38"/>
      <c r="B132" s="39"/>
      <c r="C132" s="235" t="s">
        <v>161</v>
      </c>
      <c r="D132" s="235" t="s">
        <v>133</v>
      </c>
      <c r="E132" s="236" t="s">
        <v>657</v>
      </c>
      <c r="F132" s="237" t="s">
        <v>658</v>
      </c>
      <c r="G132" s="238" t="s">
        <v>185</v>
      </c>
      <c r="H132" s="239">
        <v>475</v>
      </c>
      <c r="I132" s="240"/>
      <c r="J132" s="241">
        <f>ROUND(I132*H132,2)</f>
        <v>0</v>
      </c>
      <c r="K132" s="237" t="s">
        <v>186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150</v>
      </c>
      <c r="AT132" s="246" t="s">
        <v>133</v>
      </c>
      <c r="AU132" s="246" t="s">
        <v>90</v>
      </c>
      <c r="AY132" s="17" t="s">
        <v>130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88</v>
      </c>
      <c r="BK132" s="247">
        <f>ROUND(I132*H132,2)</f>
        <v>0</v>
      </c>
      <c r="BL132" s="17" t="s">
        <v>150</v>
      </c>
      <c r="BM132" s="246" t="s">
        <v>659</v>
      </c>
    </row>
    <row r="133" spans="1:65" s="2" customFormat="1" ht="16.5" customHeight="1">
      <c r="A133" s="38"/>
      <c r="B133" s="39"/>
      <c r="C133" s="286" t="s">
        <v>170</v>
      </c>
      <c r="D133" s="286" t="s">
        <v>459</v>
      </c>
      <c r="E133" s="287" t="s">
        <v>660</v>
      </c>
      <c r="F133" s="288" t="s">
        <v>661</v>
      </c>
      <c r="G133" s="289" t="s">
        <v>662</v>
      </c>
      <c r="H133" s="290">
        <v>7.125</v>
      </c>
      <c r="I133" s="291"/>
      <c r="J133" s="292">
        <f>ROUND(I133*H133,2)</f>
        <v>0</v>
      </c>
      <c r="K133" s="288" t="s">
        <v>186</v>
      </c>
      <c r="L133" s="293"/>
      <c r="M133" s="294" t="s">
        <v>1</v>
      </c>
      <c r="N133" s="295" t="s">
        <v>45</v>
      </c>
      <c r="O133" s="91"/>
      <c r="P133" s="244">
        <f>O133*H133</f>
        <v>0</v>
      </c>
      <c r="Q133" s="244">
        <v>0.001</v>
      </c>
      <c r="R133" s="244">
        <f>Q133*H133</f>
        <v>0.007125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160</v>
      </c>
      <c r="AT133" s="246" t="s">
        <v>459</v>
      </c>
      <c r="AU133" s="246" t="s">
        <v>90</v>
      </c>
      <c r="AY133" s="17" t="s">
        <v>130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88</v>
      </c>
      <c r="BK133" s="247">
        <f>ROUND(I133*H133,2)</f>
        <v>0</v>
      </c>
      <c r="BL133" s="17" t="s">
        <v>150</v>
      </c>
      <c r="BM133" s="246" t="s">
        <v>663</v>
      </c>
    </row>
    <row r="134" spans="1:51" s="14" customFormat="1" ht="12">
      <c r="A134" s="14"/>
      <c r="B134" s="259"/>
      <c r="C134" s="260"/>
      <c r="D134" s="250" t="s">
        <v>138</v>
      </c>
      <c r="E134" s="260"/>
      <c r="F134" s="262" t="s">
        <v>664</v>
      </c>
      <c r="G134" s="260"/>
      <c r="H134" s="263">
        <v>7.125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9" t="s">
        <v>138</v>
      </c>
      <c r="AU134" s="269" t="s">
        <v>90</v>
      </c>
      <c r="AV134" s="14" t="s">
        <v>90</v>
      </c>
      <c r="AW134" s="14" t="s">
        <v>4</v>
      </c>
      <c r="AX134" s="14" t="s">
        <v>88</v>
      </c>
      <c r="AY134" s="269" t="s">
        <v>130</v>
      </c>
    </row>
    <row r="135" spans="1:65" s="2" customFormat="1" ht="44.25" customHeight="1">
      <c r="A135" s="38"/>
      <c r="B135" s="39"/>
      <c r="C135" s="235" t="s">
        <v>201</v>
      </c>
      <c r="D135" s="235" t="s">
        <v>133</v>
      </c>
      <c r="E135" s="236" t="s">
        <v>665</v>
      </c>
      <c r="F135" s="237" t="s">
        <v>666</v>
      </c>
      <c r="G135" s="238" t="s">
        <v>204</v>
      </c>
      <c r="H135" s="239">
        <v>60</v>
      </c>
      <c r="I135" s="240"/>
      <c r="J135" s="241">
        <f>ROUND(I135*H135,2)</f>
        <v>0</v>
      </c>
      <c r="K135" s="237" t="s">
        <v>186</v>
      </c>
      <c r="L135" s="44"/>
      <c r="M135" s="242" t="s">
        <v>1</v>
      </c>
      <c r="N135" s="243" t="s">
        <v>45</v>
      </c>
      <c r="O135" s="91"/>
      <c r="P135" s="244">
        <f>O135*H135</f>
        <v>0</v>
      </c>
      <c r="Q135" s="244">
        <v>0.1554</v>
      </c>
      <c r="R135" s="244">
        <f>Q135*H135</f>
        <v>9.324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150</v>
      </c>
      <c r="AT135" s="246" t="s">
        <v>133</v>
      </c>
      <c r="AU135" s="246" t="s">
        <v>90</v>
      </c>
      <c r="AY135" s="17" t="s">
        <v>130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88</v>
      </c>
      <c r="BK135" s="247">
        <f>ROUND(I135*H135,2)</f>
        <v>0</v>
      </c>
      <c r="BL135" s="17" t="s">
        <v>150</v>
      </c>
      <c r="BM135" s="246" t="s">
        <v>667</v>
      </c>
    </row>
    <row r="136" spans="1:65" s="2" customFormat="1" ht="21.75" customHeight="1">
      <c r="A136" s="38"/>
      <c r="B136" s="39"/>
      <c r="C136" s="286" t="s">
        <v>206</v>
      </c>
      <c r="D136" s="286" t="s">
        <v>459</v>
      </c>
      <c r="E136" s="287" t="s">
        <v>668</v>
      </c>
      <c r="F136" s="288" t="s">
        <v>669</v>
      </c>
      <c r="G136" s="289" t="s">
        <v>204</v>
      </c>
      <c r="H136" s="290">
        <v>60</v>
      </c>
      <c r="I136" s="291"/>
      <c r="J136" s="292">
        <f>ROUND(I136*H136,2)</f>
        <v>0</v>
      </c>
      <c r="K136" s="288" t="s">
        <v>186</v>
      </c>
      <c r="L136" s="293"/>
      <c r="M136" s="294" t="s">
        <v>1</v>
      </c>
      <c r="N136" s="295" t="s">
        <v>45</v>
      </c>
      <c r="O136" s="91"/>
      <c r="P136" s="244">
        <f>O136*H136</f>
        <v>0</v>
      </c>
      <c r="Q136" s="244">
        <v>0.058</v>
      </c>
      <c r="R136" s="244">
        <f>Q136*H136</f>
        <v>3.48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160</v>
      </c>
      <c r="AT136" s="246" t="s">
        <v>459</v>
      </c>
      <c r="AU136" s="246" t="s">
        <v>90</v>
      </c>
      <c r="AY136" s="17" t="s">
        <v>130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88</v>
      </c>
      <c r="BK136" s="247">
        <f>ROUND(I136*H136,2)</f>
        <v>0</v>
      </c>
      <c r="BL136" s="17" t="s">
        <v>150</v>
      </c>
      <c r="BM136" s="246" t="s">
        <v>670</v>
      </c>
    </row>
    <row r="137" spans="1:65" s="2" customFormat="1" ht="33" customHeight="1">
      <c r="A137" s="38"/>
      <c r="B137" s="39"/>
      <c r="C137" s="235" t="s">
        <v>8</v>
      </c>
      <c r="D137" s="235" t="s">
        <v>133</v>
      </c>
      <c r="E137" s="236" t="s">
        <v>671</v>
      </c>
      <c r="F137" s="237" t="s">
        <v>672</v>
      </c>
      <c r="G137" s="238" t="s">
        <v>185</v>
      </c>
      <c r="H137" s="239">
        <v>60</v>
      </c>
      <c r="I137" s="240"/>
      <c r="J137" s="241">
        <f>ROUND(I137*H137,2)</f>
        <v>0</v>
      </c>
      <c r="K137" s="237" t="s">
        <v>186</v>
      </c>
      <c r="L137" s="44"/>
      <c r="M137" s="242" t="s">
        <v>1</v>
      </c>
      <c r="N137" s="243" t="s">
        <v>45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150</v>
      </c>
      <c r="AT137" s="246" t="s">
        <v>133</v>
      </c>
      <c r="AU137" s="246" t="s">
        <v>90</v>
      </c>
      <c r="AY137" s="17" t="s">
        <v>130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88</v>
      </c>
      <c r="BK137" s="247">
        <f>ROUND(I137*H137,2)</f>
        <v>0</v>
      </c>
      <c r="BL137" s="17" t="s">
        <v>150</v>
      </c>
      <c r="BM137" s="246" t="s">
        <v>673</v>
      </c>
    </row>
    <row r="138" spans="1:65" s="2" customFormat="1" ht="21.75" customHeight="1">
      <c r="A138" s="38"/>
      <c r="B138" s="39"/>
      <c r="C138" s="235" t="s">
        <v>132</v>
      </c>
      <c r="D138" s="235" t="s">
        <v>133</v>
      </c>
      <c r="E138" s="236" t="s">
        <v>674</v>
      </c>
      <c r="F138" s="237" t="s">
        <v>675</v>
      </c>
      <c r="G138" s="238" t="s">
        <v>185</v>
      </c>
      <c r="H138" s="239">
        <v>60</v>
      </c>
      <c r="I138" s="240"/>
      <c r="J138" s="241">
        <f>ROUND(I138*H138,2)</f>
        <v>0</v>
      </c>
      <c r="K138" s="237" t="s">
        <v>186</v>
      </c>
      <c r="L138" s="44"/>
      <c r="M138" s="242" t="s">
        <v>1</v>
      </c>
      <c r="N138" s="243" t="s">
        <v>45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150</v>
      </c>
      <c r="AT138" s="246" t="s">
        <v>133</v>
      </c>
      <c r="AU138" s="246" t="s">
        <v>90</v>
      </c>
      <c r="AY138" s="17" t="s">
        <v>130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88</v>
      </c>
      <c r="BK138" s="247">
        <f>ROUND(I138*H138,2)</f>
        <v>0</v>
      </c>
      <c r="BL138" s="17" t="s">
        <v>150</v>
      </c>
      <c r="BM138" s="246" t="s">
        <v>676</v>
      </c>
    </row>
    <row r="139" spans="1:65" s="2" customFormat="1" ht="33" customHeight="1">
      <c r="A139" s="38"/>
      <c r="B139" s="39"/>
      <c r="C139" s="235" t="s">
        <v>175</v>
      </c>
      <c r="D139" s="235" t="s">
        <v>133</v>
      </c>
      <c r="E139" s="236" t="s">
        <v>677</v>
      </c>
      <c r="F139" s="237" t="s">
        <v>678</v>
      </c>
      <c r="G139" s="238" t="s">
        <v>185</v>
      </c>
      <c r="H139" s="239">
        <v>60</v>
      </c>
      <c r="I139" s="240"/>
      <c r="J139" s="241">
        <f>ROUND(I139*H139,2)</f>
        <v>0</v>
      </c>
      <c r="K139" s="237" t="s">
        <v>186</v>
      </c>
      <c r="L139" s="44"/>
      <c r="M139" s="242" t="s">
        <v>1</v>
      </c>
      <c r="N139" s="243" t="s">
        <v>45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150</v>
      </c>
      <c r="AT139" s="246" t="s">
        <v>133</v>
      </c>
      <c r="AU139" s="246" t="s">
        <v>90</v>
      </c>
      <c r="AY139" s="17" t="s">
        <v>130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88</v>
      </c>
      <c r="BK139" s="247">
        <f>ROUND(I139*H139,2)</f>
        <v>0</v>
      </c>
      <c r="BL139" s="17" t="s">
        <v>150</v>
      </c>
      <c r="BM139" s="246" t="s">
        <v>679</v>
      </c>
    </row>
    <row r="140" spans="1:65" s="2" customFormat="1" ht="33" customHeight="1">
      <c r="A140" s="38"/>
      <c r="B140" s="39"/>
      <c r="C140" s="235" t="s">
        <v>211</v>
      </c>
      <c r="D140" s="235" t="s">
        <v>133</v>
      </c>
      <c r="E140" s="236" t="s">
        <v>680</v>
      </c>
      <c r="F140" s="237" t="s">
        <v>681</v>
      </c>
      <c r="G140" s="238" t="s">
        <v>204</v>
      </c>
      <c r="H140" s="239">
        <v>140</v>
      </c>
      <c r="I140" s="240"/>
      <c r="J140" s="241">
        <f>ROUND(I140*H140,2)</f>
        <v>0</v>
      </c>
      <c r="K140" s="237" t="s">
        <v>186</v>
      </c>
      <c r="L140" s="44"/>
      <c r="M140" s="242" t="s">
        <v>1</v>
      </c>
      <c r="N140" s="243" t="s">
        <v>45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150</v>
      </c>
      <c r="AT140" s="246" t="s">
        <v>133</v>
      </c>
      <c r="AU140" s="246" t="s">
        <v>90</v>
      </c>
      <c r="AY140" s="17" t="s">
        <v>130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88</v>
      </c>
      <c r="BK140" s="247">
        <f>ROUND(I140*H140,2)</f>
        <v>0</v>
      </c>
      <c r="BL140" s="17" t="s">
        <v>150</v>
      </c>
      <c r="BM140" s="246" t="s">
        <v>682</v>
      </c>
    </row>
    <row r="141" spans="1:51" s="13" customFormat="1" ht="12">
      <c r="A141" s="13"/>
      <c r="B141" s="248"/>
      <c r="C141" s="249"/>
      <c r="D141" s="250" t="s">
        <v>138</v>
      </c>
      <c r="E141" s="251" t="s">
        <v>1</v>
      </c>
      <c r="F141" s="252" t="s">
        <v>647</v>
      </c>
      <c r="G141" s="249"/>
      <c r="H141" s="251" t="s">
        <v>1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8" t="s">
        <v>138</v>
      </c>
      <c r="AU141" s="258" t="s">
        <v>90</v>
      </c>
      <c r="AV141" s="13" t="s">
        <v>88</v>
      </c>
      <c r="AW141" s="13" t="s">
        <v>36</v>
      </c>
      <c r="AX141" s="13" t="s">
        <v>80</v>
      </c>
      <c r="AY141" s="258" t="s">
        <v>130</v>
      </c>
    </row>
    <row r="142" spans="1:51" s="13" customFormat="1" ht="12">
      <c r="A142" s="13"/>
      <c r="B142" s="248"/>
      <c r="C142" s="249"/>
      <c r="D142" s="250" t="s">
        <v>138</v>
      </c>
      <c r="E142" s="251" t="s">
        <v>1</v>
      </c>
      <c r="F142" s="252" t="s">
        <v>683</v>
      </c>
      <c r="G142" s="249"/>
      <c r="H142" s="251" t="s">
        <v>1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138</v>
      </c>
      <c r="AU142" s="258" t="s">
        <v>90</v>
      </c>
      <c r="AV142" s="13" t="s">
        <v>88</v>
      </c>
      <c r="AW142" s="13" t="s">
        <v>36</v>
      </c>
      <c r="AX142" s="13" t="s">
        <v>80</v>
      </c>
      <c r="AY142" s="258" t="s">
        <v>130</v>
      </c>
    </row>
    <row r="143" spans="1:51" s="14" customFormat="1" ht="12">
      <c r="A143" s="14"/>
      <c r="B143" s="259"/>
      <c r="C143" s="260"/>
      <c r="D143" s="250" t="s">
        <v>138</v>
      </c>
      <c r="E143" s="261" t="s">
        <v>1</v>
      </c>
      <c r="F143" s="262" t="s">
        <v>684</v>
      </c>
      <c r="G143" s="260"/>
      <c r="H143" s="263">
        <v>140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9" t="s">
        <v>138</v>
      </c>
      <c r="AU143" s="269" t="s">
        <v>90</v>
      </c>
      <c r="AV143" s="14" t="s">
        <v>90</v>
      </c>
      <c r="AW143" s="14" t="s">
        <v>36</v>
      </c>
      <c r="AX143" s="14" t="s">
        <v>88</v>
      </c>
      <c r="AY143" s="269" t="s">
        <v>130</v>
      </c>
    </row>
    <row r="144" spans="1:65" s="2" customFormat="1" ht="44.25" customHeight="1">
      <c r="A144" s="38"/>
      <c r="B144" s="39"/>
      <c r="C144" s="235" t="s">
        <v>219</v>
      </c>
      <c r="D144" s="235" t="s">
        <v>133</v>
      </c>
      <c r="E144" s="236" t="s">
        <v>685</v>
      </c>
      <c r="F144" s="237" t="s">
        <v>686</v>
      </c>
      <c r="G144" s="238" t="s">
        <v>185</v>
      </c>
      <c r="H144" s="239">
        <v>31.5</v>
      </c>
      <c r="I144" s="240"/>
      <c r="J144" s="241">
        <f>ROUND(I144*H144,2)</f>
        <v>0</v>
      </c>
      <c r="K144" s="237" t="s">
        <v>186</v>
      </c>
      <c r="L144" s="44"/>
      <c r="M144" s="242" t="s">
        <v>1</v>
      </c>
      <c r="N144" s="243" t="s">
        <v>45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0.098</v>
      </c>
      <c r="T144" s="245">
        <f>S144*H144</f>
        <v>3.087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150</v>
      </c>
      <c r="AT144" s="246" t="s">
        <v>133</v>
      </c>
      <c r="AU144" s="246" t="s">
        <v>90</v>
      </c>
      <c r="AY144" s="17" t="s">
        <v>130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88</v>
      </c>
      <c r="BK144" s="247">
        <f>ROUND(I144*H144,2)</f>
        <v>0</v>
      </c>
      <c r="BL144" s="17" t="s">
        <v>150</v>
      </c>
      <c r="BM144" s="246" t="s">
        <v>687</v>
      </c>
    </row>
    <row r="145" spans="1:51" s="13" customFormat="1" ht="12">
      <c r="A145" s="13"/>
      <c r="B145" s="248"/>
      <c r="C145" s="249"/>
      <c r="D145" s="250" t="s">
        <v>138</v>
      </c>
      <c r="E145" s="251" t="s">
        <v>1</v>
      </c>
      <c r="F145" s="252" t="s">
        <v>688</v>
      </c>
      <c r="G145" s="249"/>
      <c r="H145" s="251" t="s">
        <v>1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138</v>
      </c>
      <c r="AU145" s="258" t="s">
        <v>90</v>
      </c>
      <c r="AV145" s="13" t="s">
        <v>88</v>
      </c>
      <c r="AW145" s="13" t="s">
        <v>36</v>
      </c>
      <c r="AX145" s="13" t="s">
        <v>80</v>
      </c>
      <c r="AY145" s="258" t="s">
        <v>130</v>
      </c>
    </row>
    <row r="146" spans="1:51" s="14" customFormat="1" ht="12">
      <c r="A146" s="14"/>
      <c r="B146" s="259"/>
      <c r="C146" s="260"/>
      <c r="D146" s="250" t="s">
        <v>138</v>
      </c>
      <c r="E146" s="261" t="s">
        <v>1</v>
      </c>
      <c r="F146" s="262" t="s">
        <v>689</v>
      </c>
      <c r="G146" s="260"/>
      <c r="H146" s="263">
        <v>31.5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9" t="s">
        <v>138</v>
      </c>
      <c r="AU146" s="269" t="s">
        <v>90</v>
      </c>
      <c r="AV146" s="14" t="s">
        <v>90</v>
      </c>
      <c r="AW146" s="14" t="s">
        <v>36</v>
      </c>
      <c r="AX146" s="14" t="s">
        <v>88</v>
      </c>
      <c r="AY146" s="269" t="s">
        <v>130</v>
      </c>
    </row>
    <row r="147" spans="1:65" s="2" customFormat="1" ht="33" customHeight="1">
      <c r="A147" s="38"/>
      <c r="B147" s="39"/>
      <c r="C147" s="235" t="s">
        <v>215</v>
      </c>
      <c r="D147" s="235" t="s">
        <v>133</v>
      </c>
      <c r="E147" s="236" t="s">
        <v>690</v>
      </c>
      <c r="F147" s="237" t="s">
        <v>691</v>
      </c>
      <c r="G147" s="238" t="s">
        <v>185</v>
      </c>
      <c r="H147" s="239">
        <v>87.5</v>
      </c>
      <c r="I147" s="240"/>
      <c r="J147" s="241">
        <f>ROUND(I147*H147,2)</f>
        <v>0</v>
      </c>
      <c r="K147" s="237" t="s">
        <v>186</v>
      </c>
      <c r="L147" s="44"/>
      <c r="M147" s="242" t="s">
        <v>1</v>
      </c>
      <c r="N147" s="243" t="s">
        <v>45</v>
      </c>
      <c r="O147" s="91"/>
      <c r="P147" s="244">
        <f>O147*H147</f>
        <v>0</v>
      </c>
      <c r="Q147" s="244">
        <v>0.20745</v>
      </c>
      <c r="R147" s="244">
        <f>Q147*H147</f>
        <v>18.151875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150</v>
      </c>
      <c r="AT147" s="246" t="s">
        <v>133</v>
      </c>
      <c r="AU147" s="246" t="s">
        <v>90</v>
      </c>
      <c r="AY147" s="17" t="s">
        <v>130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88</v>
      </c>
      <c r="BK147" s="247">
        <f>ROUND(I147*H147,2)</f>
        <v>0</v>
      </c>
      <c r="BL147" s="17" t="s">
        <v>150</v>
      </c>
      <c r="BM147" s="246" t="s">
        <v>692</v>
      </c>
    </row>
    <row r="148" spans="1:51" s="13" customFormat="1" ht="12">
      <c r="A148" s="13"/>
      <c r="B148" s="248"/>
      <c r="C148" s="249"/>
      <c r="D148" s="250" t="s">
        <v>138</v>
      </c>
      <c r="E148" s="251" t="s">
        <v>1</v>
      </c>
      <c r="F148" s="252" t="s">
        <v>647</v>
      </c>
      <c r="G148" s="249"/>
      <c r="H148" s="251" t="s">
        <v>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138</v>
      </c>
      <c r="AU148" s="258" t="s">
        <v>90</v>
      </c>
      <c r="AV148" s="13" t="s">
        <v>88</v>
      </c>
      <c r="AW148" s="13" t="s">
        <v>36</v>
      </c>
      <c r="AX148" s="13" t="s">
        <v>80</v>
      </c>
      <c r="AY148" s="258" t="s">
        <v>130</v>
      </c>
    </row>
    <row r="149" spans="1:51" s="13" customFormat="1" ht="12">
      <c r="A149" s="13"/>
      <c r="B149" s="248"/>
      <c r="C149" s="249"/>
      <c r="D149" s="250" t="s">
        <v>138</v>
      </c>
      <c r="E149" s="251" t="s">
        <v>1</v>
      </c>
      <c r="F149" s="252" t="s">
        <v>693</v>
      </c>
      <c r="G149" s="249"/>
      <c r="H149" s="251" t="s">
        <v>1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138</v>
      </c>
      <c r="AU149" s="258" t="s">
        <v>90</v>
      </c>
      <c r="AV149" s="13" t="s">
        <v>88</v>
      </c>
      <c r="AW149" s="13" t="s">
        <v>36</v>
      </c>
      <c r="AX149" s="13" t="s">
        <v>80</v>
      </c>
      <c r="AY149" s="258" t="s">
        <v>130</v>
      </c>
    </row>
    <row r="150" spans="1:51" s="14" customFormat="1" ht="12">
      <c r="A150" s="14"/>
      <c r="B150" s="259"/>
      <c r="C150" s="260"/>
      <c r="D150" s="250" t="s">
        <v>138</v>
      </c>
      <c r="E150" s="261" t="s">
        <v>1</v>
      </c>
      <c r="F150" s="262" t="s">
        <v>694</v>
      </c>
      <c r="G150" s="260"/>
      <c r="H150" s="263">
        <v>87.5</v>
      </c>
      <c r="I150" s="264"/>
      <c r="J150" s="260"/>
      <c r="K150" s="260"/>
      <c r="L150" s="265"/>
      <c r="M150" s="302"/>
      <c r="N150" s="303"/>
      <c r="O150" s="303"/>
      <c r="P150" s="303"/>
      <c r="Q150" s="303"/>
      <c r="R150" s="303"/>
      <c r="S150" s="303"/>
      <c r="T150" s="30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9" t="s">
        <v>138</v>
      </c>
      <c r="AU150" s="269" t="s">
        <v>90</v>
      </c>
      <c r="AV150" s="14" t="s">
        <v>90</v>
      </c>
      <c r="AW150" s="14" t="s">
        <v>36</v>
      </c>
      <c r="AX150" s="14" t="s">
        <v>88</v>
      </c>
      <c r="AY150" s="269" t="s">
        <v>130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183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17:K15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103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Demolice objektu Sokolov - Svatopluka Čecha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104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695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27</v>
      </c>
      <c r="F15" s="38"/>
      <c r="G15" s="38"/>
      <c r="H15" s="38"/>
      <c r="I15" s="147" t="s">
        <v>28</v>
      </c>
      <c r="J15" s="146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ROUND((SUM(BE122:BE145)),2)</f>
        <v>0</v>
      </c>
      <c r="G33" s="38"/>
      <c r="H33" s="38"/>
      <c r="I33" s="162">
        <v>0.21</v>
      </c>
      <c r="J33" s="161">
        <f>ROUND(((SUM(BE122:BE145))*I33),2)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ROUND((SUM(BF122:BF145)),2)</f>
        <v>0</v>
      </c>
      <c r="G34" s="38"/>
      <c r="H34" s="38"/>
      <c r="I34" s="162">
        <v>0.15</v>
      </c>
      <c r="J34" s="161">
        <f>ROUND(((SUM(BF122:BF145))*I34),2)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ROUND((SUM(BG122:BG145)),2)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ROUND((SUM(BH122:BH145)),2)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ROUND((SUM(BI122:BI145)),2)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Demolice objektu Sokolov - Svatopluka Čecha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147" t="s">
        <v>22</v>
      </c>
      <c r="J89" s="79" t="str">
        <f>IF(J12="","",J12)</f>
        <v>12. 12. 2019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147" t="s">
        <v>32</v>
      </c>
      <c r="J91" s="36" t="str">
        <f>E21</f>
        <v>AWT Rekultivace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Kropáčová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107</v>
      </c>
      <c r="D94" s="189"/>
      <c r="E94" s="189"/>
      <c r="F94" s="189"/>
      <c r="G94" s="189"/>
      <c r="H94" s="189"/>
      <c r="I94" s="190"/>
      <c r="J94" s="191" t="s">
        <v>108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109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93"/>
      <c r="C97" s="194"/>
      <c r="D97" s="195" t="s">
        <v>695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696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697</v>
      </c>
      <c r="E99" s="203"/>
      <c r="F99" s="203"/>
      <c r="G99" s="203"/>
      <c r="H99" s="203"/>
      <c r="I99" s="204"/>
      <c r="J99" s="205">
        <f>J129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698</v>
      </c>
      <c r="E100" s="203"/>
      <c r="F100" s="203"/>
      <c r="G100" s="203"/>
      <c r="H100" s="203"/>
      <c r="I100" s="204"/>
      <c r="J100" s="205">
        <f>J134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699</v>
      </c>
      <c r="E101" s="203"/>
      <c r="F101" s="203"/>
      <c r="G101" s="203"/>
      <c r="H101" s="203"/>
      <c r="I101" s="204"/>
      <c r="J101" s="205">
        <f>J140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700</v>
      </c>
      <c r="E102" s="203"/>
      <c r="F102" s="203"/>
      <c r="G102" s="203"/>
      <c r="H102" s="203"/>
      <c r="I102" s="204"/>
      <c r="J102" s="205">
        <f>J143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7" t="str">
        <f>E7</f>
        <v>Demolice objektu Sokolov - Svatopluka Čecha</v>
      </c>
      <c r="F112" s="32"/>
      <c r="G112" s="32"/>
      <c r="H112" s="32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104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VRN - Vedlejší rozpočtové náklady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Sokolov</v>
      </c>
      <c r="G116" s="40"/>
      <c r="H116" s="40"/>
      <c r="I116" s="147" t="s">
        <v>22</v>
      </c>
      <c r="J116" s="79" t="str">
        <f>IF(J12="","",J12)</f>
        <v>12. 12. 2019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Město Sokolov</v>
      </c>
      <c r="G118" s="40"/>
      <c r="H118" s="40"/>
      <c r="I118" s="147" t="s">
        <v>32</v>
      </c>
      <c r="J118" s="36" t="str">
        <f>E21</f>
        <v>AWT Rekultivace a.s.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147" t="s">
        <v>37</v>
      </c>
      <c r="J119" s="36" t="str">
        <f>E24</f>
        <v>Ing. Kropáčová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7"/>
      <c r="B121" s="208"/>
      <c r="C121" s="209" t="s">
        <v>117</v>
      </c>
      <c r="D121" s="210" t="s">
        <v>65</v>
      </c>
      <c r="E121" s="210" t="s">
        <v>61</v>
      </c>
      <c r="F121" s="210" t="s">
        <v>62</v>
      </c>
      <c r="G121" s="210" t="s">
        <v>118</v>
      </c>
      <c r="H121" s="210" t="s">
        <v>119</v>
      </c>
      <c r="I121" s="211" t="s">
        <v>120</v>
      </c>
      <c r="J121" s="210" t="s">
        <v>108</v>
      </c>
      <c r="K121" s="212" t="s">
        <v>121</v>
      </c>
      <c r="L121" s="213"/>
      <c r="M121" s="100" t="s">
        <v>1</v>
      </c>
      <c r="N121" s="101" t="s">
        <v>44</v>
      </c>
      <c r="O121" s="101" t="s">
        <v>122</v>
      </c>
      <c r="P121" s="101" t="s">
        <v>123</v>
      </c>
      <c r="Q121" s="101" t="s">
        <v>124</v>
      </c>
      <c r="R121" s="101" t="s">
        <v>125</v>
      </c>
      <c r="S121" s="101" t="s">
        <v>126</v>
      </c>
      <c r="T121" s="102" t="s">
        <v>127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pans="1:63" s="2" customFormat="1" ht="22.8" customHeight="1">
      <c r="A122" s="38"/>
      <c r="B122" s="39"/>
      <c r="C122" s="107" t="s">
        <v>128</v>
      </c>
      <c r="D122" s="40"/>
      <c r="E122" s="40"/>
      <c r="F122" s="40"/>
      <c r="G122" s="40"/>
      <c r="H122" s="40"/>
      <c r="I122" s="144"/>
      <c r="J122" s="214">
        <f>BK122</f>
        <v>0</v>
      </c>
      <c r="K122" s="40"/>
      <c r="L122" s="44"/>
      <c r="M122" s="103"/>
      <c r="N122" s="215"/>
      <c r="O122" s="104"/>
      <c r="P122" s="216">
        <f>P123</f>
        <v>0</v>
      </c>
      <c r="Q122" s="104"/>
      <c r="R122" s="216">
        <f>R123</f>
        <v>0</v>
      </c>
      <c r="S122" s="104"/>
      <c r="T122" s="217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110</v>
      </c>
      <c r="BK122" s="218">
        <f>BK123</f>
        <v>0</v>
      </c>
    </row>
    <row r="123" spans="1:63" s="12" customFormat="1" ht="25.9" customHeight="1">
      <c r="A123" s="12"/>
      <c r="B123" s="219"/>
      <c r="C123" s="220"/>
      <c r="D123" s="221" t="s">
        <v>79</v>
      </c>
      <c r="E123" s="222" t="s">
        <v>100</v>
      </c>
      <c r="F123" s="222" t="s">
        <v>101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P124+P129+P134+P140+P143</f>
        <v>0</v>
      </c>
      <c r="Q123" s="227"/>
      <c r="R123" s="228">
        <f>R124+R129+R134+R140+R143</f>
        <v>0</v>
      </c>
      <c r="S123" s="227"/>
      <c r="T123" s="229">
        <f>T124+T129+T134+T140+T143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161</v>
      </c>
      <c r="AT123" s="231" t="s">
        <v>79</v>
      </c>
      <c r="AU123" s="231" t="s">
        <v>80</v>
      </c>
      <c r="AY123" s="230" t="s">
        <v>130</v>
      </c>
      <c r="BK123" s="232">
        <f>BK124+BK129+BK134+BK140+BK143</f>
        <v>0</v>
      </c>
    </row>
    <row r="124" spans="1:63" s="12" customFormat="1" ht="22.8" customHeight="1">
      <c r="A124" s="12"/>
      <c r="B124" s="219"/>
      <c r="C124" s="220"/>
      <c r="D124" s="221" t="s">
        <v>79</v>
      </c>
      <c r="E124" s="233" t="s">
        <v>701</v>
      </c>
      <c r="F124" s="233" t="s">
        <v>702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SUM(P125:P128)</f>
        <v>0</v>
      </c>
      <c r="Q124" s="227"/>
      <c r="R124" s="228">
        <f>SUM(R125:R128)</f>
        <v>0</v>
      </c>
      <c r="S124" s="227"/>
      <c r="T124" s="229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161</v>
      </c>
      <c r="AT124" s="231" t="s">
        <v>79</v>
      </c>
      <c r="AU124" s="231" t="s">
        <v>88</v>
      </c>
      <c r="AY124" s="230" t="s">
        <v>130</v>
      </c>
      <c r="BK124" s="232">
        <f>SUM(BK125:BK128)</f>
        <v>0</v>
      </c>
    </row>
    <row r="125" spans="1:65" s="2" customFormat="1" ht="21.75" customHeight="1">
      <c r="A125" s="38"/>
      <c r="B125" s="39"/>
      <c r="C125" s="235" t="s">
        <v>219</v>
      </c>
      <c r="D125" s="235" t="s">
        <v>133</v>
      </c>
      <c r="E125" s="236" t="s">
        <v>703</v>
      </c>
      <c r="F125" s="237" t="s">
        <v>704</v>
      </c>
      <c r="G125" s="238" t="s">
        <v>263</v>
      </c>
      <c r="H125" s="239">
        <v>1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45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230</v>
      </c>
      <c r="AT125" s="246" t="s">
        <v>133</v>
      </c>
      <c r="AU125" s="246" t="s">
        <v>90</v>
      </c>
      <c r="AY125" s="17" t="s">
        <v>130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88</v>
      </c>
      <c r="BK125" s="247">
        <f>ROUND(I125*H125,2)</f>
        <v>0</v>
      </c>
      <c r="BL125" s="17" t="s">
        <v>230</v>
      </c>
      <c r="BM125" s="246" t="s">
        <v>705</v>
      </c>
    </row>
    <row r="126" spans="1:65" s="2" customFormat="1" ht="21.75" customHeight="1">
      <c r="A126" s="38"/>
      <c r="B126" s="39"/>
      <c r="C126" s="235" t="s">
        <v>175</v>
      </c>
      <c r="D126" s="235" t="s">
        <v>133</v>
      </c>
      <c r="E126" s="236" t="s">
        <v>706</v>
      </c>
      <c r="F126" s="237" t="s">
        <v>707</v>
      </c>
      <c r="G126" s="238" t="s">
        <v>263</v>
      </c>
      <c r="H126" s="239">
        <v>1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45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230</v>
      </c>
      <c r="AT126" s="246" t="s">
        <v>133</v>
      </c>
      <c r="AU126" s="246" t="s">
        <v>90</v>
      </c>
      <c r="AY126" s="17" t="s">
        <v>130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88</v>
      </c>
      <c r="BK126" s="247">
        <f>ROUND(I126*H126,2)</f>
        <v>0</v>
      </c>
      <c r="BL126" s="17" t="s">
        <v>230</v>
      </c>
      <c r="BM126" s="246" t="s">
        <v>708</v>
      </c>
    </row>
    <row r="127" spans="1:65" s="2" customFormat="1" ht="33" customHeight="1">
      <c r="A127" s="38"/>
      <c r="B127" s="39"/>
      <c r="C127" s="235" t="s">
        <v>201</v>
      </c>
      <c r="D127" s="235" t="s">
        <v>133</v>
      </c>
      <c r="E127" s="236" t="s">
        <v>709</v>
      </c>
      <c r="F127" s="237" t="s">
        <v>710</v>
      </c>
      <c r="G127" s="238" t="s">
        <v>263</v>
      </c>
      <c r="H127" s="239">
        <v>1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45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230</v>
      </c>
      <c r="AT127" s="246" t="s">
        <v>133</v>
      </c>
      <c r="AU127" s="246" t="s">
        <v>90</v>
      </c>
      <c r="AY127" s="17" t="s">
        <v>130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88</v>
      </c>
      <c r="BK127" s="247">
        <f>ROUND(I127*H127,2)</f>
        <v>0</v>
      </c>
      <c r="BL127" s="17" t="s">
        <v>230</v>
      </c>
      <c r="BM127" s="246" t="s">
        <v>711</v>
      </c>
    </row>
    <row r="128" spans="1:65" s="2" customFormat="1" ht="16.5" customHeight="1">
      <c r="A128" s="38"/>
      <c r="B128" s="39"/>
      <c r="C128" s="235" t="s">
        <v>8</v>
      </c>
      <c r="D128" s="235" t="s">
        <v>133</v>
      </c>
      <c r="E128" s="236" t="s">
        <v>712</v>
      </c>
      <c r="F128" s="237" t="s">
        <v>713</v>
      </c>
      <c r="G128" s="238" t="s">
        <v>263</v>
      </c>
      <c r="H128" s="239">
        <v>1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45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230</v>
      </c>
      <c r="AT128" s="246" t="s">
        <v>133</v>
      </c>
      <c r="AU128" s="246" t="s">
        <v>90</v>
      </c>
      <c r="AY128" s="17" t="s">
        <v>130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88</v>
      </c>
      <c r="BK128" s="247">
        <f>ROUND(I128*H128,2)</f>
        <v>0</v>
      </c>
      <c r="BL128" s="17" t="s">
        <v>230</v>
      </c>
      <c r="BM128" s="246" t="s">
        <v>714</v>
      </c>
    </row>
    <row r="129" spans="1:63" s="12" customFormat="1" ht="22.8" customHeight="1">
      <c r="A129" s="12"/>
      <c r="B129" s="219"/>
      <c r="C129" s="220"/>
      <c r="D129" s="221" t="s">
        <v>79</v>
      </c>
      <c r="E129" s="233" t="s">
        <v>715</v>
      </c>
      <c r="F129" s="233" t="s">
        <v>716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SUM(P130:P133)</f>
        <v>0</v>
      </c>
      <c r="Q129" s="227"/>
      <c r="R129" s="228">
        <f>SUM(R130:R133)</f>
        <v>0</v>
      </c>
      <c r="S129" s="227"/>
      <c r="T129" s="229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161</v>
      </c>
      <c r="AT129" s="231" t="s">
        <v>79</v>
      </c>
      <c r="AU129" s="231" t="s">
        <v>88</v>
      </c>
      <c r="AY129" s="230" t="s">
        <v>130</v>
      </c>
      <c r="BK129" s="232">
        <f>SUM(BK130:BK133)</f>
        <v>0</v>
      </c>
    </row>
    <row r="130" spans="1:65" s="2" customFormat="1" ht="21.75" customHeight="1">
      <c r="A130" s="38"/>
      <c r="B130" s="39"/>
      <c r="C130" s="235" t="s">
        <v>88</v>
      </c>
      <c r="D130" s="235" t="s">
        <v>133</v>
      </c>
      <c r="E130" s="236" t="s">
        <v>717</v>
      </c>
      <c r="F130" s="237" t="s">
        <v>718</v>
      </c>
      <c r="G130" s="238" t="s">
        <v>263</v>
      </c>
      <c r="H130" s="239">
        <v>1</v>
      </c>
      <c r="I130" s="240"/>
      <c r="J130" s="241">
        <f>ROUND(I130*H130,2)</f>
        <v>0</v>
      </c>
      <c r="K130" s="237" t="s">
        <v>1</v>
      </c>
      <c r="L130" s="44"/>
      <c r="M130" s="242" t="s">
        <v>1</v>
      </c>
      <c r="N130" s="243" t="s">
        <v>45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230</v>
      </c>
      <c r="AT130" s="246" t="s">
        <v>133</v>
      </c>
      <c r="AU130" s="246" t="s">
        <v>90</v>
      </c>
      <c r="AY130" s="17" t="s">
        <v>130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88</v>
      </c>
      <c r="BK130" s="247">
        <f>ROUND(I130*H130,2)</f>
        <v>0</v>
      </c>
      <c r="BL130" s="17" t="s">
        <v>230</v>
      </c>
      <c r="BM130" s="246" t="s">
        <v>719</v>
      </c>
    </row>
    <row r="131" spans="1:65" s="2" customFormat="1" ht="33" customHeight="1">
      <c r="A131" s="38"/>
      <c r="B131" s="39"/>
      <c r="C131" s="235" t="s">
        <v>90</v>
      </c>
      <c r="D131" s="235" t="s">
        <v>133</v>
      </c>
      <c r="E131" s="236" t="s">
        <v>720</v>
      </c>
      <c r="F131" s="237" t="s">
        <v>721</v>
      </c>
      <c r="G131" s="238" t="s">
        <v>263</v>
      </c>
      <c r="H131" s="239">
        <v>1</v>
      </c>
      <c r="I131" s="240"/>
      <c r="J131" s="241">
        <f>ROUND(I131*H131,2)</f>
        <v>0</v>
      </c>
      <c r="K131" s="237" t="s">
        <v>1</v>
      </c>
      <c r="L131" s="44"/>
      <c r="M131" s="242" t="s">
        <v>1</v>
      </c>
      <c r="N131" s="243" t="s">
        <v>45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230</v>
      </c>
      <c r="AT131" s="246" t="s">
        <v>133</v>
      </c>
      <c r="AU131" s="246" t="s">
        <v>90</v>
      </c>
      <c r="AY131" s="17" t="s">
        <v>130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88</v>
      </c>
      <c r="BK131" s="247">
        <f>ROUND(I131*H131,2)</f>
        <v>0</v>
      </c>
      <c r="BL131" s="17" t="s">
        <v>230</v>
      </c>
      <c r="BM131" s="246" t="s">
        <v>722</v>
      </c>
    </row>
    <row r="132" spans="1:65" s="2" customFormat="1" ht="16.5" customHeight="1">
      <c r="A132" s="38"/>
      <c r="B132" s="39"/>
      <c r="C132" s="235" t="s">
        <v>197</v>
      </c>
      <c r="D132" s="235" t="s">
        <v>133</v>
      </c>
      <c r="E132" s="236" t="s">
        <v>723</v>
      </c>
      <c r="F132" s="237" t="s">
        <v>724</v>
      </c>
      <c r="G132" s="238" t="s">
        <v>263</v>
      </c>
      <c r="H132" s="239">
        <v>1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45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230</v>
      </c>
      <c r="AT132" s="246" t="s">
        <v>133</v>
      </c>
      <c r="AU132" s="246" t="s">
        <v>90</v>
      </c>
      <c r="AY132" s="17" t="s">
        <v>130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88</v>
      </c>
      <c r="BK132" s="247">
        <f>ROUND(I132*H132,2)</f>
        <v>0</v>
      </c>
      <c r="BL132" s="17" t="s">
        <v>230</v>
      </c>
      <c r="BM132" s="246" t="s">
        <v>725</v>
      </c>
    </row>
    <row r="133" spans="1:65" s="2" customFormat="1" ht="21.75" customHeight="1">
      <c r="A133" s="38"/>
      <c r="B133" s="39"/>
      <c r="C133" s="235" t="s">
        <v>7</v>
      </c>
      <c r="D133" s="235" t="s">
        <v>133</v>
      </c>
      <c r="E133" s="236" t="s">
        <v>726</v>
      </c>
      <c r="F133" s="237" t="s">
        <v>727</v>
      </c>
      <c r="G133" s="238" t="s">
        <v>263</v>
      </c>
      <c r="H133" s="239">
        <v>1</v>
      </c>
      <c r="I133" s="240"/>
      <c r="J133" s="241">
        <f>ROUND(I133*H133,2)</f>
        <v>0</v>
      </c>
      <c r="K133" s="237" t="s">
        <v>1</v>
      </c>
      <c r="L133" s="44"/>
      <c r="M133" s="242" t="s">
        <v>1</v>
      </c>
      <c r="N133" s="243" t="s">
        <v>45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230</v>
      </c>
      <c r="AT133" s="246" t="s">
        <v>133</v>
      </c>
      <c r="AU133" s="246" t="s">
        <v>90</v>
      </c>
      <c r="AY133" s="17" t="s">
        <v>130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88</v>
      </c>
      <c r="BK133" s="247">
        <f>ROUND(I133*H133,2)</f>
        <v>0</v>
      </c>
      <c r="BL133" s="17" t="s">
        <v>230</v>
      </c>
      <c r="BM133" s="246" t="s">
        <v>728</v>
      </c>
    </row>
    <row r="134" spans="1:63" s="12" customFormat="1" ht="22.8" customHeight="1">
      <c r="A134" s="12"/>
      <c r="B134" s="219"/>
      <c r="C134" s="220"/>
      <c r="D134" s="221" t="s">
        <v>79</v>
      </c>
      <c r="E134" s="233" t="s">
        <v>729</v>
      </c>
      <c r="F134" s="233" t="s">
        <v>730</v>
      </c>
      <c r="G134" s="220"/>
      <c r="H134" s="220"/>
      <c r="I134" s="223"/>
      <c r="J134" s="234">
        <f>BK134</f>
        <v>0</v>
      </c>
      <c r="K134" s="220"/>
      <c r="L134" s="225"/>
      <c r="M134" s="226"/>
      <c r="N134" s="227"/>
      <c r="O134" s="227"/>
      <c r="P134" s="228">
        <f>SUM(P135:P139)</f>
        <v>0</v>
      </c>
      <c r="Q134" s="227"/>
      <c r="R134" s="228">
        <f>SUM(R135:R139)</f>
        <v>0</v>
      </c>
      <c r="S134" s="227"/>
      <c r="T134" s="229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161</v>
      </c>
      <c r="AT134" s="231" t="s">
        <v>79</v>
      </c>
      <c r="AU134" s="231" t="s">
        <v>88</v>
      </c>
      <c r="AY134" s="230" t="s">
        <v>130</v>
      </c>
      <c r="BK134" s="232">
        <f>SUM(BK135:BK139)</f>
        <v>0</v>
      </c>
    </row>
    <row r="135" spans="1:65" s="2" customFormat="1" ht="21.75" customHeight="1">
      <c r="A135" s="38"/>
      <c r="B135" s="39"/>
      <c r="C135" s="235" t="s">
        <v>226</v>
      </c>
      <c r="D135" s="235" t="s">
        <v>133</v>
      </c>
      <c r="E135" s="236" t="s">
        <v>731</v>
      </c>
      <c r="F135" s="237" t="s">
        <v>732</v>
      </c>
      <c r="G135" s="238" t="s">
        <v>263</v>
      </c>
      <c r="H135" s="239">
        <v>1</v>
      </c>
      <c r="I135" s="240"/>
      <c r="J135" s="241">
        <f>ROUND(I135*H135,2)</f>
        <v>0</v>
      </c>
      <c r="K135" s="237" t="s">
        <v>186</v>
      </c>
      <c r="L135" s="44"/>
      <c r="M135" s="242" t="s">
        <v>1</v>
      </c>
      <c r="N135" s="243" t="s">
        <v>45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230</v>
      </c>
      <c r="AT135" s="246" t="s">
        <v>133</v>
      </c>
      <c r="AU135" s="246" t="s">
        <v>90</v>
      </c>
      <c r="AY135" s="17" t="s">
        <v>130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88</v>
      </c>
      <c r="BK135" s="247">
        <f>ROUND(I135*H135,2)</f>
        <v>0</v>
      </c>
      <c r="BL135" s="17" t="s">
        <v>230</v>
      </c>
      <c r="BM135" s="246" t="s">
        <v>733</v>
      </c>
    </row>
    <row r="136" spans="1:65" s="2" customFormat="1" ht="21.75" customHeight="1">
      <c r="A136" s="38"/>
      <c r="B136" s="39"/>
      <c r="C136" s="235" t="s">
        <v>170</v>
      </c>
      <c r="D136" s="235" t="s">
        <v>133</v>
      </c>
      <c r="E136" s="236" t="s">
        <v>734</v>
      </c>
      <c r="F136" s="237" t="s">
        <v>735</v>
      </c>
      <c r="G136" s="238" t="s">
        <v>263</v>
      </c>
      <c r="H136" s="239">
        <v>1</v>
      </c>
      <c r="I136" s="240"/>
      <c r="J136" s="241">
        <f>ROUND(I136*H136,2)</f>
        <v>0</v>
      </c>
      <c r="K136" s="237" t="s">
        <v>1</v>
      </c>
      <c r="L136" s="44"/>
      <c r="M136" s="242" t="s">
        <v>1</v>
      </c>
      <c r="N136" s="243" t="s">
        <v>45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230</v>
      </c>
      <c r="AT136" s="246" t="s">
        <v>133</v>
      </c>
      <c r="AU136" s="246" t="s">
        <v>90</v>
      </c>
      <c r="AY136" s="17" t="s">
        <v>130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88</v>
      </c>
      <c r="BK136" s="247">
        <f>ROUND(I136*H136,2)</f>
        <v>0</v>
      </c>
      <c r="BL136" s="17" t="s">
        <v>230</v>
      </c>
      <c r="BM136" s="246" t="s">
        <v>736</v>
      </c>
    </row>
    <row r="137" spans="1:65" s="2" customFormat="1" ht="16.5" customHeight="1">
      <c r="A137" s="38"/>
      <c r="B137" s="39"/>
      <c r="C137" s="235" t="s">
        <v>147</v>
      </c>
      <c r="D137" s="235" t="s">
        <v>133</v>
      </c>
      <c r="E137" s="236" t="s">
        <v>737</v>
      </c>
      <c r="F137" s="237" t="s">
        <v>738</v>
      </c>
      <c r="G137" s="238" t="s">
        <v>263</v>
      </c>
      <c r="H137" s="239">
        <v>1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45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230</v>
      </c>
      <c r="AT137" s="246" t="s">
        <v>133</v>
      </c>
      <c r="AU137" s="246" t="s">
        <v>90</v>
      </c>
      <c r="AY137" s="17" t="s">
        <v>130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88</v>
      </c>
      <c r="BK137" s="247">
        <f>ROUND(I137*H137,2)</f>
        <v>0</v>
      </c>
      <c r="BL137" s="17" t="s">
        <v>230</v>
      </c>
      <c r="BM137" s="246" t="s">
        <v>739</v>
      </c>
    </row>
    <row r="138" spans="1:65" s="2" customFormat="1" ht="16.5" customHeight="1">
      <c r="A138" s="38"/>
      <c r="B138" s="39"/>
      <c r="C138" s="235" t="s">
        <v>189</v>
      </c>
      <c r="D138" s="235" t="s">
        <v>133</v>
      </c>
      <c r="E138" s="236" t="s">
        <v>740</v>
      </c>
      <c r="F138" s="237" t="s">
        <v>741</v>
      </c>
      <c r="G138" s="238" t="s">
        <v>263</v>
      </c>
      <c r="H138" s="239">
        <v>1</v>
      </c>
      <c r="I138" s="240"/>
      <c r="J138" s="241">
        <f>ROUND(I138*H138,2)</f>
        <v>0</v>
      </c>
      <c r="K138" s="237" t="s">
        <v>1</v>
      </c>
      <c r="L138" s="44"/>
      <c r="M138" s="242" t="s">
        <v>1</v>
      </c>
      <c r="N138" s="243" t="s">
        <v>45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230</v>
      </c>
      <c r="AT138" s="246" t="s">
        <v>133</v>
      </c>
      <c r="AU138" s="246" t="s">
        <v>90</v>
      </c>
      <c r="AY138" s="17" t="s">
        <v>130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88</v>
      </c>
      <c r="BK138" s="247">
        <f>ROUND(I138*H138,2)</f>
        <v>0</v>
      </c>
      <c r="BL138" s="17" t="s">
        <v>230</v>
      </c>
      <c r="BM138" s="246" t="s">
        <v>742</v>
      </c>
    </row>
    <row r="139" spans="1:65" s="2" customFormat="1" ht="21.75" customHeight="1">
      <c r="A139" s="38"/>
      <c r="B139" s="39"/>
      <c r="C139" s="235" t="s">
        <v>160</v>
      </c>
      <c r="D139" s="235" t="s">
        <v>133</v>
      </c>
      <c r="E139" s="236" t="s">
        <v>743</v>
      </c>
      <c r="F139" s="237" t="s">
        <v>744</v>
      </c>
      <c r="G139" s="238" t="s">
        <v>263</v>
      </c>
      <c r="H139" s="239">
        <v>1</v>
      </c>
      <c r="I139" s="240"/>
      <c r="J139" s="241">
        <f>ROUND(I139*H139,2)</f>
        <v>0</v>
      </c>
      <c r="K139" s="237" t="s">
        <v>1</v>
      </c>
      <c r="L139" s="44"/>
      <c r="M139" s="242" t="s">
        <v>1</v>
      </c>
      <c r="N139" s="243" t="s">
        <v>45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230</v>
      </c>
      <c r="AT139" s="246" t="s">
        <v>133</v>
      </c>
      <c r="AU139" s="246" t="s">
        <v>90</v>
      </c>
      <c r="AY139" s="17" t="s">
        <v>130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88</v>
      </c>
      <c r="BK139" s="247">
        <f>ROUND(I139*H139,2)</f>
        <v>0</v>
      </c>
      <c r="BL139" s="17" t="s">
        <v>230</v>
      </c>
      <c r="BM139" s="246" t="s">
        <v>745</v>
      </c>
    </row>
    <row r="140" spans="1:63" s="12" customFormat="1" ht="22.8" customHeight="1">
      <c r="A140" s="12"/>
      <c r="B140" s="219"/>
      <c r="C140" s="220"/>
      <c r="D140" s="221" t="s">
        <v>79</v>
      </c>
      <c r="E140" s="233" t="s">
        <v>746</v>
      </c>
      <c r="F140" s="233" t="s">
        <v>747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SUM(P141:P142)</f>
        <v>0</v>
      </c>
      <c r="Q140" s="227"/>
      <c r="R140" s="228">
        <f>SUM(R141:R142)</f>
        <v>0</v>
      </c>
      <c r="S140" s="227"/>
      <c r="T140" s="229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161</v>
      </c>
      <c r="AT140" s="231" t="s">
        <v>79</v>
      </c>
      <c r="AU140" s="231" t="s">
        <v>88</v>
      </c>
      <c r="AY140" s="230" t="s">
        <v>130</v>
      </c>
      <c r="BK140" s="232">
        <f>SUM(BK141:BK142)</f>
        <v>0</v>
      </c>
    </row>
    <row r="141" spans="1:65" s="2" customFormat="1" ht="16.5" customHeight="1">
      <c r="A141" s="38"/>
      <c r="B141" s="39"/>
      <c r="C141" s="235" t="s">
        <v>206</v>
      </c>
      <c r="D141" s="235" t="s">
        <v>133</v>
      </c>
      <c r="E141" s="236" t="s">
        <v>748</v>
      </c>
      <c r="F141" s="237" t="s">
        <v>749</v>
      </c>
      <c r="G141" s="238" t="s">
        <v>263</v>
      </c>
      <c r="H141" s="239">
        <v>1</v>
      </c>
      <c r="I141" s="240"/>
      <c r="J141" s="241">
        <f>ROUND(I141*H141,2)</f>
        <v>0</v>
      </c>
      <c r="K141" s="237" t="s">
        <v>1</v>
      </c>
      <c r="L141" s="44"/>
      <c r="M141" s="242" t="s">
        <v>1</v>
      </c>
      <c r="N141" s="243" t="s">
        <v>45</v>
      </c>
      <c r="O141" s="91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230</v>
      </c>
      <c r="AT141" s="246" t="s">
        <v>133</v>
      </c>
      <c r="AU141" s="246" t="s">
        <v>90</v>
      </c>
      <c r="AY141" s="17" t="s">
        <v>130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88</v>
      </c>
      <c r="BK141" s="247">
        <f>ROUND(I141*H141,2)</f>
        <v>0</v>
      </c>
      <c r="BL141" s="17" t="s">
        <v>230</v>
      </c>
      <c r="BM141" s="246" t="s">
        <v>750</v>
      </c>
    </row>
    <row r="142" spans="1:65" s="2" customFormat="1" ht="16.5" customHeight="1">
      <c r="A142" s="38"/>
      <c r="B142" s="39"/>
      <c r="C142" s="235" t="s">
        <v>362</v>
      </c>
      <c r="D142" s="235" t="s">
        <v>133</v>
      </c>
      <c r="E142" s="236" t="s">
        <v>751</v>
      </c>
      <c r="F142" s="237" t="s">
        <v>752</v>
      </c>
      <c r="G142" s="238" t="s">
        <v>263</v>
      </c>
      <c r="H142" s="239">
        <v>1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45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230</v>
      </c>
      <c r="AT142" s="246" t="s">
        <v>133</v>
      </c>
      <c r="AU142" s="246" t="s">
        <v>90</v>
      </c>
      <c r="AY142" s="17" t="s">
        <v>130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88</v>
      </c>
      <c r="BK142" s="247">
        <f>ROUND(I142*H142,2)</f>
        <v>0</v>
      </c>
      <c r="BL142" s="17" t="s">
        <v>230</v>
      </c>
      <c r="BM142" s="246" t="s">
        <v>753</v>
      </c>
    </row>
    <row r="143" spans="1:63" s="12" customFormat="1" ht="22.8" customHeight="1">
      <c r="A143" s="12"/>
      <c r="B143" s="219"/>
      <c r="C143" s="220"/>
      <c r="D143" s="221" t="s">
        <v>79</v>
      </c>
      <c r="E143" s="233" t="s">
        <v>754</v>
      </c>
      <c r="F143" s="233" t="s">
        <v>755</v>
      </c>
      <c r="G143" s="220"/>
      <c r="H143" s="220"/>
      <c r="I143" s="223"/>
      <c r="J143" s="234">
        <f>BK143</f>
        <v>0</v>
      </c>
      <c r="K143" s="220"/>
      <c r="L143" s="225"/>
      <c r="M143" s="226"/>
      <c r="N143" s="227"/>
      <c r="O143" s="227"/>
      <c r="P143" s="228">
        <f>SUM(P144:P145)</f>
        <v>0</v>
      </c>
      <c r="Q143" s="227"/>
      <c r="R143" s="228">
        <f>SUM(R144:R145)</f>
        <v>0</v>
      </c>
      <c r="S143" s="227"/>
      <c r="T143" s="229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161</v>
      </c>
      <c r="AT143" s="231" t="s">
        <v>79</v>
      </c>
      <c r="AU143" s="231" t="s">
        <v>88</v>
      </c>
      <c r="AY143" s="230" t="s">
        <v>130</v>
      </c>
      <c r="BK143" s="232">
        <f>SUM(BK144:BK145)</f>
        <v>0</v>
      </c>
    </row>
    <row r="144" spans="1:65" s="2" customFormat="1" ht="21.75" customHeight="1">
      <c r="A144" s="38"/>
      <c r="B144" s="39"/>
      <c r="C144" s="235" t="s">
        <v>211</v>
      </c>
      <c r="D144" s="235" t="s">
        <v>133</v>
      </c>
      <c r="E144" s="236" t="s">
        <v>756</v>
      </c>
      <c r="F144" s="237" t="s">
        <v>757</v>
      </c>
      <c r="G144" s="238" t="s">
        <v>263</v>
      </c>
      <c r="H144" s="239">
        <v>1</v>
      </c>
      <c r="I144" s="240"/>
      <c r="J144" s="241">
        <f>ROUND(I144*H144,2)</f>
        <v>0</v>
      </c>
      <c r="K144" s="237" t="s">
        <v>1</v>
      </c>
      <c r="L144" s="44"/>
      <c r="M144" s="242" t="s">
        <v>1</v>
      </c>
      <c r="N144" s="243" t="s">
        <v>45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230</v>
      </c>
      <c r="AT144" s="246" t="s">
        <v>133</v>
      </c>
      <c r="AU144" s="246" t="s">
        <v>90</v>
      </c>
      <c r="AY144" s="17" t="s">
        <v>130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88</v>
      </c>
      <c r="BK144" s="247">
        <f>ROUND(I144*H144,2)</f>
        <v>0</v>
      </c>
      <c r="BL144" s="17" t="s">
        <v>230</v>
      </c>
      <c r="BM144" s="246" t="s">
        <v>758</v>
      </c>
    </row>
    <row r="145" spans="1:65" s="2" customFormat="1" ht="16.5" customHeight="1">
      <c r="A145" s="38"/>
      <c r="B145" s="39"/>
      <c r="C145" s="235" t="s">
        <v>215</v>
      </c>
      <c r="D145" s="235" t="s">
        <v>133</v>
      </c>
      <c r="E145" s="236" t="s">
        <v>759</v>
      </c>
      <c r="F145" s="237" t="s">
        <v>760</v>
      </c>
      <c r="G145" s="238" t="s">
        <v>263</v>
      </c>
      <c r="H145" s="239">
        <v>1</v>
      </c>
      <c r="I145" s="240"/>
      <c r="J145" s="241">
        <f>ROUND(I145*H145,2)</f>
        <v>0</v>
      </c>
      <c r="K145" s="237" t="s">
        <v>1</v>
      </c>
      <c r="L145" s="44"/>
      <c r="M145" s="270" t="s">
        <v>1</v>
      </c>
      <c r="N145" s="271" t="s">
        <v>45</v>
      </c>
      <c r="O145" s="272"/>
      <c r="P145" s="273">
        <f>O145*H145</f>
        <v>0</v>
      </c>
      <c r="Q145" s="273">
        <v>0</v>
      </c>
      <c r="R145" s="273">
        <f>Q145*H145</f>
        <v>0</v>
      </c>
      <c r="S145" s="273">
        <v>0</v>
      </c>
      <c r="T145" s="27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230</v>
      </c>
      <c r="AT145" s="246" t="s">
        <v>133</v>
      </c>
      <c r="AU145" s="246" t="s">
        <v>90</v>
      </c>
      <c r="AY145" s="17" t="s">
        <v>130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88</v>
      </c>
      <c r="BK145" s="247">
        <f>ROUND(I145*H145,2)</f>
        <v>0</v>
      </c>
      <c r="BL145" s="17" t="s">
        <v>230</v>
      </c>
      <c r="BM145" s="246" t="s">
        <v>761</v>
      </c>
    </row>
    <row r="146" spans="1:31" s="2" customFormat="1" ht="6.95" customHeight="1">
      <c r="A146" s="38"/>
      <c r="B146" s="66"/>
      <c r="C146" s="67"/>
      <c r="D146" s="67"/>
      <c r="E146" s="67"/>
      <c r="F146" s="67"/>
      <c r="G146" s="67"/>
      <c r="H146" s="67"/>
      <c r="I146" s="183"/>
      <c r="J146" s="67"/>
      <c r="K146" s="67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121:K1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Kropáčová Lenka</dc:creator>
  <cp:keywords/>
  <dc:description/>
  <cp:lastModifiedBy>Kropáčová Lenka</cp:lastModifiedBy>
  <dcterms:created xsi:type="dcterms:W3CDTF">2020-10-13T05:34:16Z</dcterms:created>
  <dcterms:modified xsi:type="dcterms:W3CDTF">2020-10-13T05:34:20Z</dcterms:modified>
  <cp:category/>
  <cp:version/>
  <cp:contentType/>
  <cp:contentStatus/>
</cp:coreProperties>
</file>