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lenka.kropacova\Desktop\PRA\"/>
    </mc:Choice>
  </mc:AlternateContent>
  <bookViews>
    <workbookView xWindow="0" yWindow="0" windowWidth="0" windowHeight="0"/>
  </bookViews>
  <sheets>
    <sheet name="Rekapitulace stavby" sheetId="1" r:id="rId1"/>
    <sheet name="01 - Příprava území" sheetId="2" r:id="rId2"/>
    <sheet name="02 - Demolice" sheetId="3" r:id="rId3"/>
    <sheet name="04 - Zásypy, dokončovací ...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'01 - Příprava území'!$C$120:$K$180</definedName>
    <definedName name="_xlnm.Print_Area" localSheetId="1">'01 - Příprava území'!$C$4:$J$76,'01 - Příprava území'!$C$82:$J$102,'01 - Příprava území'!$C$108:$K$180</definedName>
    <definedName name="_xlnm.Print_Titles" localSheetId="1">'01 - Příprava území'!$120:$120</definedName>
    <definedName name="_xlnm._FilterDatabase" localSheetId="2" hidden="1">'02 - Demolice'!$C$119:$K$202</definedName>
    <definedName name="_xlnm.Print_Area" localSheetId="2">'02 - Demolice'!$C$4:$J$76,'02 - Demolice'!$C$82:$J$101,'02 - Demolice'!$C$107:$K$202</definedName>
    <definedName name="_xlnm.Print_Titles" localSheetId="2">'02 - Demolice'!$119:$119</definedName>
    <definedName name="_xlnm._FilterDatabase" localSheetId="3" hidden="1">'04 - Zásypy, dokončovací ...'!$C$117:$K$154</definedName>
    <definedName name="_xlnm.Print_Area" localSheetId="3">'04 - Zásypy, dokončovací ...'!$C$4:$J$76,'04 - Zásypy, dokončovací ...'!$C$82:$J$99,'04 - Zásypy, dokončovací ...'!$C$105:$K$154</definedName>
    <definedName name="_xlnm.Print_Titles" localSheetId="3">'04 - Zásypy, dokončovací ...'!$117:$117</definedName>
    <definedName name="_xlnm._FilterDatabase" localSheetId="4" hidden="1">'VRN - Vedlejší rozpočtové...'!$C$120:$K$138</definedName>
    <definedName name="_xlnm.Print_Area" localSheetId="4">'VRN - Vedlejší rozpočtové...'!$C$4:$J$76,'VRN - Vedlejší rozpočtové...'!$C$82:$J$102,'VRN - Vedlejší rozpočtové...'!$C$108:$K$138</definedName>
    <definedName name="_xlnm.Print_Titles" localSheetId="4">'VRN - Vedlejší rozpočtové...'!$120:$120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89"/>
  <c r="E7"/>
  <c r="E111"/>
  <c i="4" r="J37"/>
  <c r="J36"/>
  <c i="1" r="AY97"/>
  <c i="4" r="J35"/>
  <c i="1" r="AX97"/>
  <c i="4" r="BI151"/>
  <c r="BH151"/>
  <c r="BG151"/>
  <c r="BF151"/>
  <c r="T151"/>
  <c r="R151"/>
  <c r="P151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5"/>
  <c r="BH125"/>
  <c r="BG125"/>
  <c r="BF125"/>
  <c r="T125"/>
  <c r="R125"/>
  <c r="P125"/>
  <c r="BI121"/>
  <c r="BH121"/>
  <c r="BG121"/>
  <c r="BF121"/>
  <c r="T121"/>
  <c r="R121"/>
  <c r="P121"/>
  <c r="J115"/>
  <c r="J114"/>
  <c r="F114"/>
  <c r="F112"/>
  <c r="E110"/>
  <c r="J92"/>
  <c r="J91"/>
  <c r="F91"/>
  <c r="F89"/>
  <c r="E87"/>
  <c r="J18"/>
  <c r="E18"/>
  <c r="F92"/>
  <c r="J17"/>
  <c r="J12"/>
  <c r="J112"/>
  <c r="E7"/>
  <c r="E108"/>
  <c i="3" r="J37"/>
  <c r="J36"/>
  <c i="1" r="AY96"/>
  <c i="3" r="J35"/>
  <c i="1" r="AX96"/>
  <c i="3"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58"/>
  <c r="BH158"/>
  <c r="BG158"/>
  <c r="BF158"/>
  <c r="T158"/>
  <c r="R158"/>
  <c r="P158"/>
  <c r="BI146"/>
  <c r="BH146"/>
  <c r="BG146"/>
  <c r="BF146"/>
  <c r="T146"/>
  <c r="R146"/>
  <c r="P14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89"/>
  <c r="E7"/>
  <c r="E110"/>
  <c i="2" r="J37"/>
  <c r="J36"/>
  <c i="1" r="AY95"/>
  <c i="2" r="J35"/>
  <c i="1" r="AX95"/>
  <c i="2"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48"/>
  <c r="BH148"/>
  <c r="BG148"/>
  <c r="BF148"/>
  <c r="T148"/>
  <c r="R148"/>
  <c r="P148"/>
  <c r="BI141"/>
  <c r="BH141"/>
  <c r="BG141"/>
  <c r="BF141"/>
  <c r="T141"/>
  <c r="R141"/>
  <c r="P141"/>
  <c r="BI137"/>
  <c r="BH137"/>
  <c r="BG137"/>
  <c r="BF137"/>
  <c r="T137"/>
  <c r="R137"/>
  <c r="P137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89"/>
  <c r="E7"/>
  <c r="E85"/>
  <c i="1" r="L90"/>
  <c r="AM90"/>
  <c r="AM89"/>
  <c r="L89"/>
  <c r="AM87"/>
  <c r="L87"/>
  <c r="L85"/>
  <c r="L84"/>
  <c i="5" r="BK138"/>
  <c r="J138"/>
  <c r="BK137"/>
  <c r="J137"/>
  <c r="BK135"/>
  <c r="BK134"/>
  <c r="J134"/>
  <c r="BK132"/>
  <c r="J132"/>
  <c r="BK131"/>
  <c r="J131"/>
  <c r="BK130"/>
  <c r="J130"/>
  <c r="BK129"/>
  <c r="J127"/>
  <c r="J125"/>
  <c r="J124"/>
  <c i="4" r="J151"/>
  <c r="J140"/>
  <c r="BK138"/>
  <c r="J136"/>
  <c r="J132"/>
  <c r="J125"/>
  <c r="BK121"/>
  <c i="3" r="BK199"/>
  <c r="BK196"/>
  <c r="J195"/>
  <c r="BK192"/>
  <c r="J191"/>
  <c r="J188"/>
  <c r="BK181"/>
  <c r="BK177"/>
  <c r="J174"/>
  <c r="BK158"/>
  <c r="BK146"/>
  <c r="J135"/>
  <c i="2" r="BK175"/>
  <c r="J173"/>
  <c r="J172"/>
  <c r="J171"/>
  <c r="J168"/>
  <c r="J164"/>
  <c r="J163"/>
  <c r="BK161"/>
  <c r="J160"/>
  <c r="J159"/>
  <c r="BK158"/>
  <c r="J148"/>
  <c r="BK141"/>
  <c r="BK137"/>
  <c r="J132"/>
  <c r="BK128"/>
  <c r="J124"/>
  <c i="1" r="AS94"/>
  <c i="5" r="J129"/>
  <c r="BK127"/>
  <c r="J126"/>
  <c r="BK124"/>
  <c i="4" r="J144"/>
  <c r="BK140"/>
  <c r="BK139"/>
  <c r="J121"/>
  <c i="3" r="BK202"/>
  <c r="J200"/>
  <c r="BK198"/>
  <c r="J197"/>
  <c r="BK190"/>
  <c r="J189"/>
  <c r="BK188"/>
  <c r="J184"/>
  <c r="J181"/>
  <c r="J177"/>
  <c r="BK132"/>
  <c r="BK130"/>
  <c r="J129"/>
  <c r="BK126"/>
  <c r="BK123"/>
  <c i="5" r="BK126"/>
  <c r="BK125"/>
  <c i="4" r="BK151"/>
  <c r="BK147"/>
  <c r="BK144"/>
  <c r="J139"/>
  <c r="J138"/>
  <c r="J134"/>
  <c r="BK130"/>
  <c r="BK125"/>
  <c i="3" r="J202"/>
  <c r="BK200"/>
  <c r="J199"/>
  <c r="J198"/>
  <c r="J196"/>
  <c r="J193"/>
  <c r="BK191"/>
  <c r="BK189"/>
  <c r="BK187"/>
  <c r="J171"/>
  <c r="J158"/>
  <c r="J146"/>
  <c r="BK135"/>
  <c r="BK133"/>
  <c r="J132"/>
  <c r="BK131"/>
  <c r="J130"/>
  <c r="BK124"/>
  <c i="2" r="BK179"/>
  <c r="J177"/>
  <c r="J175"/>
  <c i="5" r="J135"/>
  <c i="4" r="J147"/>
  <c r="BK136"/>
  <c r="BK134"/>
  <c r="BK132"/>
  <c r="J130"/>
  <c i="3" r="BK197"/>
  <c r="BK195"/>
  <c r="BK193"/>
  <c r="J192"/>
  <c r="J190"/>
  <c r="J187"/>
  <c r="BK184"/>
  <c r="BK174"/>
  <c r="BK171"/>
  <c r="J133"/>
  <c r="J131"/>
  <c r="BK129"/>
  <c r="J126"/>
  <c r="J124"/>
  <c r="J123"/>
  <c i="2" r="J179"/>
  <c r="BK177"/>
  <c r="BK173"/>
  <c r="BK172"/>
  <c r="BK171"/>
  <c r="BK168"/>
  <c r="BK166"/>
  <c r="J166"/>
  <c r="BK164"/>
  <c r="BK163"/>
  <c r="J161"/>
  <c r="BK160"/>
  <c r="BK159"/>
  <c r="J158"/>
  <c r="BK156"/>
  <c r="J156"/>
  <c r="BK148"/>
  <c r="J141"/>
  <c r="J137"/>
  <c r="BK132"/>
  <c r="J128"/>
  <c r="BK124"/>
  <c l="1" r="R123"/>
  <c r="P155"/>
  <c r="T165"/>
  <c r="R170"/>
  <c i="3" r="T122"/>
  <c r="T134"/>
  <c r="T194"/>
  <c i="4" r="BK120"/>
  <c r="BK119"/>
  <c r="J119"/>
  <c r="J97"/>
  <c i="2" r="BK123"/>
  <c r="BK155"/>
  <c r="J155"/>
  <c r="J99"/>
  <c r="BK165"/>
  <c r="J165"/>
  <c r="J100"/>
  <c r="BK170"/>
  <c r="J170"/>
  <c r="J101"/>
  <c i="3" r="R122"/>
  <c r="R134"/>
  <c r="P194"/>
  <c i="4" r="T120"/>
  <c r="T119"/>
  <c r="T118"/>
  <c i="2" r="P123"/>
  <c r="T155"/>
  <c r="R165"/>
  <c r="T170"/>
  <c i="3" r="P122"/>
  <c r="BK134"/>
  <c r="J134"/>
  <c r="J99"/>
  <c r="BK194"/>
  <c r="J194"/>
  <c r="J100"/>
  <c i="4" r="R120"/>
  <c r="R119"/>
  <c r="R118"/>
  <c i="2" r="T123"/>
  <c r="T122"/>
  <c r="T121"/>
  <c r="R155"/>
  <c r="P165"/>
  <c r="P170"/>
  <c i="3" r="BK122"/>
  <c r="J122"/>
  <c r="J98"/>
  <c r="P134"/>
  <c r="R194"/>
  <c i="4" r="P120"/>
  <c r="P119"/>
  <c r="P118"/>
  <c i="1" r="AU97"/>
  <c i="5" r="BK123"/>
  <c r="J123"/>
  <c r="J98"/>
  <c r="P123"/>
  <c r="R123"/>
  <c r="T123"/>
  <c r="BK128"/>
  <c r="J128"/>
  <c r="J99"/>
  <c r="P128"/>
  <c r="R128"/>
  <c r="T128"/>
  <c r="BK133"/>
  <c r="J133"/>
  <c r="J100"/>
  <c r="P133"/>
  <c r="R133"/>
  <c r="T133"/>
  <c r="BK136"/>
  <c r="J136"/>
  <c r="J101"/>
  <c r="P136"/>
  <c r="R136"/>
  <c r="T136"/>
  <c i="2" r="F92"/>
  <c r="E111"/>
  <c r="J115"/>
  <c r="BE128"/>
  <c r="BE141"/>
  <c r="BE156"/>
  <c r="BE158"/>
  <c r="BE163"/>
  <c r="BE166"/>
  <c r="BE172"/>
  <c r="BE175"/>
  <c r="BE179"/>
  <c i="3" r="E85"/>
  <c r="J114"/>
  <c r="BE126"/>
  <c r="BE130"/>
  <c r="BE135"/>
  <c r="BE146"/>
  <c r="BE177"/>
  <c r="BE198"/>
  <c r="BE199"/>
  <c i="4" r="J89"/>
  <c r="BE121"/>
  <c r="BE139"/>
  <c r="BE140"/>
  <c r="BE144"/>
  <c r="BE151"/>
  <c i="5" r="BE134"/>
  <c i="2" r="BE177"/>
  <c i="3" r="BE123"/>
  <c r="BE124"/>
  <c r="BE131"/>
  <c r="BE174"/>
  <c r="BE181"/>
  <c r="BE196"/>
  <c r="BE202"/>
  <c i="4" r="E85"/>
  <c r="F115"/>
  <c i="5" r="E85"/>
  <c r="BE127"/>
  <c r="BE138"/>
  <c i="3" r="F92"/>
  <c r="BE133"/>
  <c r="BE158"/>
  <c r="BE171"/>
  <c r="BE188"/>
  <c r="BE191"/>
  <c r="BE192"/>
  <c r="BE193"/>
  <c r="BE195"/>
  <c i="4" r="BE125"/>
  <c r="BE130"/>
  <c r="BE132"/>
  <c r="BE136"/>
  <c r="BE138"/>
  <c r="BE147"/>
  <c i="5" r="F92"/>
  <c r="J115"/>
  <c i="2" r="BE124"/>
  <c r="BE132"/>
  <c r="BE137"/>
  <c r="BE148"/>
  <c r="BE159"/>
  <c r="BE160"/>
  <c r="BE161"/>
  <c r="BE164"/>
  <c r="BE168"/>
  <c r="BE171"/>
  <c r="BE173"/>
  <c i="3" r="BE129"/>
  <c r="BE132"/>
  <c r="BE184"/>
  <c r="BE187"/>
  <c r="BE189"/>
  <c r="BE190"/>
  <c r="BE197"/>
  <c r="BE200"/>
  <c i="4" r="BE134"/>
  <c i="5" r="BE124"/>
  <c r="BE125"/>
  <c r="BE126"/>
  <c r="BE129"/>
  <c r="BE130"/>
  <c r="BE131"/>
  <c r="BE132"/>
  <c r="BE135"/>
  <c r="BE137"/>
  <c i="2" r="F34"/>
  <c i="1" r="BA95"/>
  <c i="4" r="F34"/>
  <c i="1" r="BA97"/>
  <c i="3" r="F34"/>
  <c i="1" r="BA96"/>
  <c i="3" r="F36"/>
  <c i="1" r="BC96"/>
  <c i="5" r="F34"/>
  <c i="1" r="BA98"/>
  <c i="5" r="F37"/>
  <c i="1" r="BD98"/>
  <c i="2" r="F35"/>
  <c i="1" r="BB95"/>
  <c i="4" r="J34"/>
  <c i="1" r="AW97"/>
  <c i="2" r="J34"/>
  <c i="1" r="AW95"/>
  <c i="3" r="F37"/>
  <c i="1" r="BD96"/>
  <c i="2" r="F36"/>
  <c i="1" r="BC95"/>
  <c i="3" r="F35"/>
  <c i="1" r="BB96"/>
  <c i="2" r="F37"/>
  <c i="1" r="BD95"/>
  <c i="5" r="J34"/>
  <c i="1" r="AW98"/>
  <c i="4" r="F35"/>
  <c i="1" r="BB97"/>
  <c i="5" r="F36"/>
  <c i="1" r="BC98"/>
  <c i="4" r="F37"/>
  <c i="1" r="BD97"/>
  <c i="3" r="J34"/>
  <c i="1" r="AW96"/>
  <c i="4" r="F36"/>
  <c i="1" r="BC97"/>
  <c i="5" r="F35"/>
  <c i="1" r="BB98"/>
  <c i="3" l="1" r="P121"/>
  <c r="P120"/>
  <c i="1" r="AU96"/>
  <c i="5" r="R122"/>
  <c r="R121"/>
  <c i="2" r="P122"/>
  <c r="P121"/>
  <c i="1" r="AU95"/>
  <c i="2" r="R122"/>
  <c r="R121"/>
  <c i="5" r="P122"/>
  <c r="P121"/>
  <c i="1" r="AU98"/>
  <c i="5" r="T122"/>
  <c r="T121"/>
  <c i="3" r="R121"/>
  <c r="R120"/>
  <c i="2" r="BK122"/>
  <c r="J122"/>
  <c r="J97"/>
  <c i="3" r="T121"/>
  <c r="T120"/>
  <c i="4" r="J120"/>
  <c r="J98"/>
  <c i="2" r="J123"/>
  <c r="J98"/>
  <c i="3" r="BK121"/>
  <c r="J121"/>
  <c r="J97"/>
  <c i="4" r="BK118"/>
  <c r="J118"/>
  <c r="J96"/>
  <c i="5" r="BK122"/>
  <c r="J122"/>
  <c r="J97"/>
  <c i="3" r="F33"/>
  <c i="1" r="AZ96"/>
  <c i="3" r="J33"/>
  <c i="1" r="AV96"/>
  <c r="AT96"/>
  <c r="BD94"/>
  <c r="W33"/>
  <c i="2" r="F33"/>
  <c i="1" r="AZ95"/>
  <c r="BC94"/>
  <c r="W32"/>
  <c i="5" r="F33"/>
  <c i="1" r="AZ98"/>
  <c r="BA94"/>
  <c r="AW94"/>
  <c r="AK30"/>
  <c i="4" r="J33"/>
  <c i="1" r="AV97"/>
  <c r="AT97"/>
  <c r="BB94"/>
  <c r="W31"/>
  <c i="4" r="F33"/>
  <c i="1" r="AZ97"/>
  <c i="5" r="J33"/>
  <c i="1" r="AV98"/>
  <c r="AT98"/>
  <c i="2" r="J33"/>
  <c i="1" r="AV95"/>
  <c r="AT95"/>
  <c i="3" l="1" r="BK120"/>
  <c r="J120"/>
  <c i="2" r="BK121"/>
  <c r="J121"/>
  <c i="5" r="BK121"/>
  <c r="J121"/>
  <c r="J96"/>
  <c i="1" r="AU94"/>
  <c r="AY94"/>
  <c r="W30"/>
  <c i="4" r="J30"/>
  <c i="1" r="AG97"/>
  <c r="AN97"/>
  <c r="AZ94"/>
  <c r="W29"/>
  <c i="3" r="J30"/>
  <c i="1" r="AG96"/>
  <c r="AN96"/>
  <c r="AX94"/>
  <c i="2" r="J30"/>
  <c i="1" r="AG95"/>
  <c r="AN95"/>
  <c i="3" l="1" r="J96"/>
  <c i="2" r="J96"/>
  <c i="3" r="J39"/>
  <c i="4" r="J39"/>
  <c i="2" r="J39"/>
  <c i="1" r="AV94"/>
  <c r="AK29"/>
  <c i="5" r="J30"/>
  <c i="1" r="AG98"/>
  <c r="AN98"/>
  <c i="5" l="1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<sst xmlns="http://schemas.openxmlformats.org/spreadsheetml/2006/main">
  <si>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</si>
  <si>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</si>
  <si>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</si>
  <si>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</si>
  <si>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</si>
  <si>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{7a1995d0-a35f-4d1f-a32a-4157f9ee9f92}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</si>
  <si>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</si>
  <si>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</si>
  <si>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</si>
  <si>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</si>
  <si>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</si>
  <si>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</si>
  <si>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</si>
  <si>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</si>
  <si>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19A044-SO02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</si>
  <si>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</si>
  <si>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</si>
  <si>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Demolice objektu Sokolov - Heyrovského</t>
  </si>
  <si>
    <t>KSO:</t>
  </si>
  <si>
    <t>CC-CZ:</t>
  </si>
  <si>
    <t>Místo:</t>
  </si>
  <si>
    <t>Sokolov</t>
  </si>
  <si>
    <t>Datum:</t>
  </si>
  <si>
    <t>12. 12. 2019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</si>
  <si>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</si>
  <si>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</si>
  <si>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</si>
  <si>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</si>
  <si>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</si>
  <si>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</si>
  <si>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</si>
  <si>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</si>
  <si>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</si>
  <si>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</si>
  <si>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</si>
  <si>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</si>
  <si>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</si>
  <si>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</si>
  <si>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</si>
  <si>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</si>
  <si>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</si>
  <si>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</si>
  <si>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</si>
  <si>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</si>
  <si>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</si>
  <si>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</si>
  <si>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</si>
  <si>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</si>
  <si>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</si>
  <si>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</si>
  <si>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</si>
  <si>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</si>
  <si>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</si>
  <si>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</si>
  <si>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</si>
  <si>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</si>
  <si>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</si>
  <si>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</si>
  <si>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</si>
  <si>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</si>
  <si>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</si>
  <si>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</si>
  <si>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</si>
  <si>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</si>
  <si>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</si>
  <si>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</si>
  <si>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</si>
  <si>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</si>
  <si>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</si>
  <si>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</si>
  <si>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</si>
  <si>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</si>
  <si>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</si>
  <si>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</si>
  <si>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</si>
  <si>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</si>
  <si>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</si>
  <si>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</si>
  <si>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</si>
  <si>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</si>
  <si>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</si>
  <si>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</si>
  <si>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</si>
  <si>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</si>
  <si>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</si>
  <si>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</si>
  <si>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Příprava území</t>
  </si>
  <si>
    <t>STA</t>
  </si>
  <si>
    <t>1</t>
  </si>
  <si>
    <t>{ad983672-f819-4da1-a555-099dff42c1f6}</t>
  </si>
  <si>
    <t>2</t>
  </si>
  <si>
    <t>02</t>
  </si>
  <si>
    <t>Demolice</t>
  </si>
  <si>
    <t>{eb65a48c-1e2e-4046-950b-c6e5d8b742dd}</t>
  </si>
  <si>
    <t>04</t>
  </si>
  <si>
    <t>Zásypy, dokončovací práce</t>
  </si>
  <si>
    <t>{dfc791da-1318-432e-b0b3-cac5be6aeeba}</t>
  </si>
  <si>
    <t>VRN</t>
  </si>
  <si>
    <t>Vedlejší rozpočtové náklady</t>
  </si>
  <si>
    <t>{ed02f5d1-537c-456c-b6bf-34a31109615f}</t>
  </si>
  <si>
    <t>KRYCÍ LIST SOUPISU PRACÍ</t>
  </si>
  <si>
    <t>Objekt:</t>
  </si>
  <si>
    <t>01 - Příprava území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</si>
  <si>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</si>
  <si>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</si>
  <si>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</si>
  <si>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</si>
  <si>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</si>
  <si>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</si>
  <si>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01 - Odpojení sítí</t>
  </si>
  <si>
    <t xml:space="preserve">    02 - Přípravné práce</t>
  </si>
  <si>
    <t xml:space="preserve">    03 - Výkopy, odkopy</t>
  </si>
  <si>
    <t xml:space="preserve">    04 - Mechanická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</si>
  <si>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</si>
  <si>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</si>
  <si>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</si>
  <si>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</si>
  <si>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</si>
  <si>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</si>
  <si>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</si>
  <si>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</si>
  <si>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</si>
  <si>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</si>
  <si>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</si>
  <si>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</si>
  <si>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</si>
  <si>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</si>
  <si>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</si>
  <si>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Odpojení sítí</t>
  </si>
  <si>
    <t>16</t>
  </si>
  <si>
    <t>K</t>
  </si>
  <si>
    <t>741213815R2</t>
  </si>
  <si>
    <t>Odpojení NN</t>
  </si>
  <si>
    <t>kus</t>
  </si>
  <si>
    <t>1006424265</t>
  </si>
  <si>
    <t>VV</t>
  </si>
  <si>
    <t>Odpojení NN sítě - přeložka</t>
  </si>
  <si>
    <t>Koordinace Zhotovitele a Vlastníka/správce sítě</t>
  </si>
  <si>
    <t>29</t>
  </si>
  <si>
    <t>741213815R3</t>
  </si>
  <si>
    <t>Odpojení plyn</t>
  </si>
  <si>
    <t>-1962284025</t>
  </si>
  <si>
    <t>742330801R</t>
  </si>
  <si>
    <t>Odpojení sdělovacího vedení</t>
  </si>
  <si>
    <t>1426700402</t>
  </si>
  <si>
    <t>Odpojení sdělovací vedení - 3x</t>
  </si>
  <si>
    <t>Odkopat ručně, cca 3 m délky</t>
  </si>
  <si>
    <t>Uložit do kabelové komory (D+M)</t>
  </si>
  <si>
    <t>3</t>
  </si>
  <si>
    <t>850311811R</t>
  </si>
  <si>
    <t>Odpojení vodovod</t>
  </si>
  <si>
    <t>4</t>
  </si>
  <si>
    <t>-1231260255</t>
  </si>
  <si>
    <t>Odpojení vodovod - 2x, DN 200</t>
  </si>
  <si>
    <t>Nahrazení odbočky rovným kusem - včetně paženého výkopu cca 2x2m, hl. 2,5m</t>
  </si>
  <si>
    <t>850361811R</t>
  </si>
  <si>
    <t>Odpojení dešťové kanalizace</t>
  </si>
  <si>
    <t>-580999283</t>
  </si>
  <si>
    <t xml:space="preserve">Prověření návaznosti kanalizace - předpoklad slepá větev! </t>
  </si>
  <si>
    <t>Odpojení dešťové kanalizace - 2x, DN300</t>
  </si>
  <si>
    <t>Zaslepení ústí přípojek do řadu - v šachtici</t>
  </si>
  <si>
    <t>Zafoukání potrubí 3x - dl. 35 m + 5m + 3m</t>
  </si>
  <si>
    <t>Odstranění vpusti 1ks</t>
  </si>
  <si>
    <t>5</t>
  </si>
  <si>
    <t>850391811R</t>
  </si>
  <si>
    <t>Odpojení splaškové kanalizace</t>
  </si>
  <si>
    <t>400948565</t>
  </si>
  <si>
    <t xml:space="preserve">Ověření návaznosti kanalizace - předpoklad slepá větev! </t>
  </si>
  <si>
    <t>Odpojení splaškové kanalizace - 2x, DN300</t>
  </si>
  <si>
    <t>Proplach a zafoukání potrubí 6x - dl. 5x5m a 1x30m</t>
  </si>
  <si>
    <t>Odstranění 1 ks šachtice</t>
  </si>
  <si>
    <t>Přípravné práce</t>
  </si>
  <si>
    <t>27</t>
  </si>
  <si>
    <t>111201101</t>
  </si>
  <si>
    <t xml:space="preserve">Odstranění křovin a stromů s odstraněním kořenů  průměru kmene do 100 mm do sklonu terénu 1 : 5, při celkové ploše do 1 000 m2, včetně odvozu a likvidace</t>
  </si>
  <si>
    <t>m2</t>
  </si>
  <si>
    <t>CS ÚRS 2019 01</t>
  </si>
  <si>
    <t>1646715309</t>
  </si>
  <si>
    <t>"odstranění náletových křovin"20</t>
  </si>
  <si>
    <t>30</t>
  </si>
  <si>
    <t>112151512R</t>
  </si>
  <si>
    <t>Ořez stromů v blízkosti objektu pro zajištění jejich ochrany, v souladu s ČSN 83 9051, včetně likvidace ořezaného materiálu</t>
  </si>
  <si>
    <t>1127569500</t>
  </si>
  <si>
    <t>20</t>
  </si>
  <si>
    <t>094103000R</t>
  </si>
  <si>
    <t>Vyklizení objektu od odpadu - komunální, objemný, včetně odvozu a likvidace odpadu, včetně poplatku za uložení</t>
  </si>
  <si>
    <t>t</t>
  </si>
  <si>
    <t>1024</t>
  </si>
  <si>
    <t>-2113300331</t>
  </si>
  <si>
    <t>22</t>
  </si>
  <si>
    <t>997006512R</t>
  </si>
  <si>
    <t>Vodorovná doprava komunálního a objemného odpadu do 1 km</t>
  </si>
  <si>
    <t>1166753050</t>
  </si>
  <si>
    <t>23</t>
  </si>
  <si>
    <t>997006519R</t>
  </si>
  <si>
    <t>Příplatek k vodorovnému přemístění materiálu ZKD 1 km přes 1 km ... celkem 15 km</t>
  </si>
  <si>
    <t>1762856821</t>
  </si>
  <si>
    <t>10*14 'Přepočtené koeficientem množství</t>
  </si>
  <si>
    <t>24</t>
  </si>
  <si>
    <t>997006551</t>
  </si>
  <si>
    <t xml:space="preserve">Hrubé urovnání odpadu na skládce  bez zhutnění</t>
  </si>
  <si>
    <t>1311172210</t>
  </si>
  <si>
    <t>25</t>
  </si>
  <si>
    <t>997013831R</t>
  </si>
  <si>
    <t>Poplatek za uložení na skládce (skládkovné) komunálního a objemného odpadu</t>
  </si>
  <si>
    <t>729599085</t>
  </si>
  <si>
    <t>03</t>
  </si>
  <si>
    <t>Výkopy, odkopy</t>
  </si>
  <si>
    <t>19</t>
  </si>
  <si>
    <t>122201101</t>
  </si>
  <si>
    <t xml:space="preserve">Odkopávky a prokopávky nezapažené  s přehozením výkopku na vzdálenost do 3 m nebo s naložením na dopravní prostředek v hornině tř. 3 do 100 m3</t>
  </si>
  <si>
    <t>m3</t>
  </si>
  <si>
    <t>2092240816</t>
  </si>
  <si>
    <t>45*1,5*0,75</t>
  </si>
  <si>
    <t>32</t>
  </si>
  <si>
    <t>121112111</t>
  </si>
  <si>
    <t xml:space="preserve">Sejmutí ornice ručně  s vodorovným přemístěním do 50 m na dočasné či trvalé skládky nebo na hromady v místě upotřebení tloušťky vrstvy do 150 mm</t>
  </si>
  <si>
    <t>-502290032</t>
  </si>
  <si>
    <t>"odstranění ornice pro dočasnou zpevněnou plochu"135*0,15</t>
  </si>
  <si>
    <t>Mechanická ochrana</t>
  </si>
  <si>
    <t>28</t>
  </si>
  <si>
    <t>119002411R</t>
  </si>
  <si>
    <t>Mechanická ochrana komunikací - překrytí v případě potřeby - deponie a pod, zřízení a odstranění</t>
  </si>
  <si>
    <t>kpl</t>
  </si>
  <si>
    <t>429033612</t>
  </si>
  <si>
    <t>31</t>
  </si>
  <si>
    <t>112101104R</t>
  </si>
  <si>
    <t>Mechanická ochrana stromů v blízkosti objektu bedněním v. 2 m, zřízení a odstranění</t>
  </si>
  <si>
    <t>1877381146</t>
  </si>
  <si>
    <t>33</t>
  </si>
  <si>
    <t>919726123</t>
  </si>
  <si>
    <t>Geotextilie netkaná pro ochranu, separaci nebo filtraci měrná hmotnost přes 300 do 500 g/m2</t>
  </si>
  <si>
    <t>-558234240</t>
  </si>
  <si>
    <t>"dočasná zpevněná plocha"135</t>
  </si>
  <si>
    <t>34</t>
  </si>
  <si>
    <t>564730011</t>
  </si>
  <si>
    <t xml:space="preserve">Podklad nebo kryt z kameniva hrubého drceného  vel. 8-16 mm s rozprostřením a zhutněním, po zhutnění tl. 100 mm</t>
  </si>
  <si>
    <t>1566359643</t>
  </si>
  <si>
    <t>35</t>
  </si>
  <si>
    <t>584121111</t>
  </si>
  <si>
    <t xml:space="preserve">Osazení silničních dílců ze železového betonu  s podkladem z kameniva těženého do tl. 50 mm jakéhokoliv druhu a velikosti, na plochu jednotlivě přes 50 do 200 m2</t>
  </si>
  <si>
    <t>-892013112</t>
  </si>
  <si>
    <t>36</t>
  </si>
  <si>
    <t>M</t>
  </si>
  <si>
    <t>59381007</t>
  </si>
  <si>
    <t>panel silniční 3,00x2,00x0,18m</t>
  </si>
  <si>
    <t>8</t>
  </si>
  <si>
    <t>1411061983</t>
  </si>
  <si>
    <t>P</t>
  </si>
  <si>
    <t>Poznámka k položce:_x000d_
-pouze pronájem panelů - dočasná zpevněná plocha</t>
  </si>
  <si>
    <t>02 - Demolice</t>
  </si>
  <si>
    <t xml:space="preserve">    03 - Demolice</t>
  </si>
  <si>
    <t xml:space="preserve">    04 - Přesuny hmot a suti</t>
  </si>
  <si>
    <t xml:space="preserve">    05 - Likvidace azbestu - čerpáno se souhlasem TDI/AD</t>
  </si>
  <si>
    <t>977131119R</t>
  </si>
  <si>
    <t>Proražení otvorů pro odvod vod ze suterénů, průměr do 250 mm, hloubka 2,5m</t>
  </si>
  <si>
    <t>246069509</t>
  </si>
  <si>
    <t>40</t>
  </si>
  <si>
    <t>981013416</t>
  </si>
  <si>
    <t xml:space="preserve">Demolice budov  těžkými mechanizačními prostředky z cihel, kamene, tvárnic na maltu cementovou nebo z betonu prostého s podílem konstrukcí přes 30 do 35 %</t>
  </si>
  <si>
    <t>1381883533</t>
  </si>
  <si>
    <t>32,4*9,8*15,7</t>
  </si>
  <si>
    <t>981513114R</t>
  </si>
  <si>
    <t>Demolice ostatních konstrukcí - opěrná zídka, schodiště</t>
  </si>
  <si>
    <t>-94378504</t>
  </si>
  <si>
    <t>"opěrné zídky"2,5+3,75+3,25</t>
  </si>
  <si>
    <t>Součet</t>
  </si>
  <si>
    <t>38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</si>
  <si>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</si>
  <si>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</si>
  <si>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1188799272</t>
  </si>
  <si>
    <t>37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</si>
  <si>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</si>
  <si>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</si>
  <si>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-318850955</t>
  </si>
  <si>
    <t>39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</si>
  <si>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</si>
  <si>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</si>
  <si>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275716716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</si>
  <si>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</si>
  <si>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</si>
  <si>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-1705516001</t>
  </si>
  <si>
    <t>41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</si>
  <si>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</si>
  <si>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</si>
  <si>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m</t>
  </si>
  <si>
    <t>-1635247358</t>
  </si>
  <si>
    <t>Přesuny hmot a suti</t>
  </si>
  <si>
    <t>997013116R</t>
  </si>
  <si>
    <t xml:space="preserve">Vnitrostaveništní doprava suti a vybouraných hmot  vodorovně do 50 m svisle s použitím mechanizace pro budovy a haly výšky přes 18 do 21 m</t>
  </si>
  <si>
    <t>-764805628</t>
  </si>
  <si>
    <t>"beton"80</t>
  </si>
  <si>
    <t>"keramické výrobky, tašky"20</t>
  </si>
  <si>
    <t>"směsný stavební odpad"3490</t>
  </si>
  <si>
    <t>"dřevo"30</t>
  </si>
  <si>
    <t>"sklo"1,5</t>
  </si>
  <si>
    <t>"plasty"5</t>
  </si>
  <si>
    <t>"asfalt"10</t>
  </si>
  <si>
    <t>"železo a kovy"0,5</t>
  </si>
  <si>
    <t>"kabely"1</t>
  </si>
  <si>
    <t>7</t>
  </si>
  <si>
    <t>997006512</t>
  </si>
  <si>
    <t>Vodorovná doprava suti na skládku s naložením na dopravní prostředek a složením přes 100 m do 1 km</t>
  </si>
  <si>
    <t>383983366</t>
  </si>
  <si>
    <t>"asfalt"30</t>
  </si>
  <si>
    <t>"zemina a kamení"170</t>
  </si>
  <si>
    <t>9</t>
  </si>
  <si>
    <t>997006519</t>
  </si>
  <si>
    <t>Vodorovná doprava suti na skládku s naložením na dopravní prostředek a složením Příplatek k ceně za každý další i započatý 1 km...celkem 15 km</t>
  </si>
  <si>
    <t>-360216774</t>
  </si>
  <si>
    <t>3828*14 'Přepočtené koeficientem množství</t>
  </si>
  <si>
    <t>6</t>
  </si>
  <si>
    <t>997006005</t>
  </si>
  <si>
    <t xml:space="preserve">Drcení stavebního odpadu z demolic  s dopravou na vzdálenost do 100 m a naložením do drtícího zařízení </t>
  </si>
  <si>
    <t>-1600579535</t>
  </si>
  <si>
    <t>Pro zásyp po vybouraném objektu a ostatních konstrukcích</t>
  </si>
  <si>
    <t>320*2,0</t>
  </si>
  <si>
    <t>Vodorovná doprava předrceného zásypového materiálu do 1 km</t>
  </si>
  <si>
    <t>-61465291</t>
  </si>
  <si>
    <t>10</t>
  </si>
  <si>
    <t>1281646214</t>
  </si>
  <si>
    <t>640*14 'Přepočtené koeficientem množství</t>
  </si>
  <si>
    <t>11</t>
  </si>
  <si>
    <t xml:space="preserve">Hrubé urovnání suti na skládce  bez zhutnění</t>
  </si>
  <si>
    <t>162181910</t>
  </si>
  <si>
    <t>Vybouraná suť-suť zpět uložená po drcení</t>
  </si>
  <si>
    <t>3828-640</t>
  </si>
  <si>
    <t>12</t>
  </si>
  <si>
    <t>997013831</t>
  </si>
  <si>
    <t>Poplatek za uložení stavebního odpadu na skládce (skládkovné) směsného stavebního a demoličního zatříděného do Katalogu odpadů pod kódem 170 107</t>
  </si>
  <si>
    <t>-543190151</t>
  </si>
  <si>
    <t>Vybouraná suť bez předrcené zpětně užité</t>
  </si>
  <si>
    <t>3490-640</t>
  </si>
  <si>
    <t>997013801</t>
  </si>
  <si>
    <t>Poplatek za uložení stavebního odpadu na skládce (skládkovné) z prostého betonu zatříděného do Katalogu odpadů pod kódem 170 101</t>
  </si>
  <si>
    <t>2144198513</t>
  </si>
  <si>
    <t>997013804</t>
  </si>
  <si>
    <t>Poplatek za uložení stavebního odpadu na skládce (skládkovné) ze skla zatříděného do Katalogu odpadů pod kódem 170 202</t>
  </si>
  <si>
    <t>-1682108083</t>
  </si>
  <si>
    <t>17</t>
  </si>
  <si>
    <t>997013807</t>
  </si>
  <si>
    <t>Poplatek za uložení stavebního odpadu na skládce (skládkovné) z tašek a keramických výrobků zatříděného do Katalogu odpadů pod kódem 170 103</t>
  </si>
  <si>
    <t>-372583082</t>
  </si>
  <si>
    <t>18</t>
  </si>
  <si>
    <t>997013811</t>
  </si>
  <si>
    <t>Poplatek za uložení stavebního odpadu na skládce (skládkovné) dřevěného zatříděného do Katalogu odpadů pod kódem 170 201</t>
  </si>
  <si>
    <t>924468368</t>
  </si>
  <si>
    <t>997013813</t>
  </si>
  <si>
    <t>Poplatek za uložení stavebního odpadu na skládce (skládkovné) z plastických hmot zatříděného do Katalogu odpadů pod kódem 170 203</t>
  </si>
  <si>
    <t>-2036543450</t>
  </si>
  <si>
    <t>997223845</t>
  </si>
  <si>
    <t>Poplatek za uložení stavebního odpadu na skládce (skládkovné) asfaltového bez obsahu dehtu zatříděného do Katalogu odpadů pod kódem 170 302</t>
  </si>
  <si>
    <t>-1823101986</t>
  </si>
  <si>
    <t>997223855</t>
  </si>
  <si>
    <t>Poplatek za uložení stavebního odpadu na skládce (skládkovné) zeminy a kameniva zatříděného do Katalogu odpadů pod kódem 170 504</t>
  </si>
  <si>
    <t>669688568</t>
  </si>
  <si>
    <t>05</t>
  </si>
  <si>
    <t>Likvidace azbestu - čerpáno se souhlasem TDI/AD</t>
  </si>
  <si>
    <t>20R</t>
  </si>
  <si>
    <t>Vybourání materiálů/konstrukcí s obsahem azbestu</t>
  </si>
  <si>
    <t>-1100208268</t>
  </si>
  <si>
    <t>21R</t>
  </si>
  <si>
    <t>Uložení materiálu s obsahem nebezpečných látek do vhodných nádob, naložení na dopravní prostředek</t>
  </si>
  <si>
    <t>207454604</t>
  </si>
  <si>
    <t>22R</t>
  </si>
  <si>
    <t>Dekontaminační komora, OOPP pro práci s azbestem</t>
  </si>
  <si>
    <t>1928129331</t>
  </si>
  <si>
    <t>23R</t>
  </si>
  <si>
    <t>Enkapsulační prostředky pro likvidaci azbestu</t>
  </si>
  <si>
    <t>1288864683</t>
  </si>
  <si>
    <t>997006512AZB</t>
  </si>
  <si>
    <t>Vodorovná doprava materiálu s obsahem azbestu do 1 km</t>
  </si>
  <si>
    <t>1429369619</t>
  </si>
  <si>
    <t>997006519AZB</t>
  </si>
  <si>
    <t>Vodorovná doprava materiálu s obsahem azbestu na skládku s naložením na dopravní prostředek a složením Příplatek k ceně za každý další i započatý 1 km...celkem 15 km</t>
  </si>
  <si>
    <t>1326564348</t>
  </si>
  <si>
    <t>2*14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</si>
  <si>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</si>
  <si>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</si>
  <si>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1339895563</t>
  </si>
  <si>
    <t>04 - Zásypy, dokončovací práce</t>
  </si>
  <si>
    <t xml:space="preserve">    05 - Dokončovací práce</t>
  </si>
  <si>
    <t>Dokončovací práce</t>
  </si>
  <si>
    <t>174101101</t>
  </si>
  <si>
    <t xml:space="preserve">Zásyp sypaninou z jakékoliv horniny  s uložením výkopku ve vrstvách se zhutněním jam, šachet, rýh nebo kolem objektů v těchto vykopávkách</t>
  </si>
  <si>
    <t>-2093790845</t>
  </si>
  <si>
    <t>zásyp předrcenou sutí</t>
  </si>
  <si>
    <t>míra zhutnění - 30MPa</t>
  </si>
  <si>
    <t>320</t>
  </si>
  <si>
    <t>175111101R</t>
  </si>
  <si>
    <t>Zásyp jam po výkopech v komunikaci</t>
  </si>
  <si>
    <t>16819706</t>
  </si>
  <si>
    <t>2 ks výkopů</t>
  </si>
  <si>
    <t>2 x 2 x hl. 2,5-4 m</t>
  </si>
  <si>
    <t>materiál - pískový obsyp potrubí, štěrk, hutnění 45 MPa</t>
  </si>
  <si>
    <t>2*2*2*4</t>
  </si>
  <si>
    <t>181301103</t>
  </si>
  <si>
    <t>Rozprostření a urovnání ornice v rovině nebo ve svahu sklonu do 1:5 při souvislé ploše do 500 m2, tl. vrstvy přes 150 do 200 mm</t>
  </si>
  <si>
    <t>351526837</t>
  </si>
  <si>
    <t>"zásypy+dočasná zpevněná plocha"525+135</t>
  </si>
  <si>
    <t>10364101R</t>
  </si>
  <si>
    <t xml:space="preserve">zemina pro terénní úpravy -  ornice, biologicky aktivní zemina, včetně dopravy</t>
  </si>
  <si>
    <t>-378408233</t>
  </si>
  <si>
    <t>"zásypy"525*0,2*1,8</t>
  </si>
  <si>
    <t>181411131</t>
  </si>
  <si>
    <t>Založení trávníku na půdě předem připravené plochy do 1000 m2 výsevem včetně utažení parkového v rovině nebo na svahu do 1:5</t>
  </si>
  <si>
    <t>425152530</t>
  </si>
  <si>
    <t>00572410</t>
  </si>
  <si>
    <t>osivo směs travní parková</t>
  </si>
  <si>
    <t>kg</t>
  </si>
  <si>
    <t>-1328470755</t>
  </si>
  <si>
    <t>660*0,015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</si>
  <si>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</si>
  <si>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</si>
  <si>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-1475092350</t>
  </si>
  <si>
    <t>59217017</t>
  </si>
  <si>
    <t>obrubník betonový chodníkový 1000x100x250mm, včetně dopravy</t>
  </si>
  <si>
    <t>-1325770559</t>
  </si>
  <si>
    <t>919731122</t>
  </si>
  <si>
    <t xml:space="preserve">Zarovnání styčné plochy podkladu nebo krytu podél vybourané části komunikace nebo zpevněné plochy  živičné tl. přes 50 do 100 mm</t>
  </si>
  <si>
    <t>365545081</t>
  </si>
  <si>
    <t>2,5 x 2,5 m</t>
  </si>
  <si>
    <t>2*2*(2,5+2,5)</t>
  </si>
  <si>
    <t>14</t>
  </si>
  <si>
    <t>113107141</t>
  </si>
  <si>
    <t>Odstranění podkladů nebo krytů ručně s přemístěním hmot na skládku na vzdálenost do 3 m nebo s naložením na dopravní prostředek živičných, o tl. vrstvy do 50 mm</t>
  </si>
  <si>
    <t>1324494255</t>
  </si>
  <si>
    <t>2 ks výkopů - odřez 0,5 m krytu kolem výkopu</t>
  </si>
  <si>
    <t>2*(2,5*2,5-2*2)</t>
  </si>
  <si>
    <t>13</t>
  </si>
  <si>
    <t>572340112</t>
  </si>
  <si>
    <t>Vyspravení krytu komunikací po překopech inženýrských sítí plochy do 15 m2 asfaltovým betonem ACO (AB), po zhutnění tl. přes 50 do 70 mm</t>
  </si>
  <si>
    <t>334477165</t>
  </si>
  <si>
    <t xml:space="preserve">2,5 x 2,5 m </t>
  </si>
  <si>
    <t>2*(2,5*2,5)</t>
  </si>
  <si>
    <t>113106291R</t>
  </si>
  <si>
    <t xml:space="preserve">Rozebrání dlažeb a dílců vozovek a ploch s jakoukoliv výplní spár strojně plochy jednotlivě přes 50 m2 do 200 m2 ze silničních dílců jakýchkoliv rozměrů, s ložem z kameniva nebo živice </t>
  </si>
  <si>
    <t>-802207060</t>
  </si>
  <si>
    <t>včetně odstranění lože, podsypu a geotextilie</t>
  </si>
  <si>
    <t>včetně odvozu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</si>
  <si>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</si>
  <si>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</si>
  <si>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</si>
  <si>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</si>
  <si>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</si>
  <si>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</si>
  <si>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</si>
  <si>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012303000R</t>
  </si>
  <si>
    <t xml:space="preserve">Geodetické zaměření stavby - zaměření ponechávaných podzemních konstrukcí </t>
  </si>
  <si>
    <t>969344767</t>
  </si>
  <si>
    <t>012303000R1</t>
  </si>
  <si>
    <t>Zpracování geometrických plánů pro zápis do KN, součinnost</t>
  </si>
  <si>
    <t>181226529</t>
  </si>
  <si>
    <t>013294000R</t>
  </si>
  <si>
    <t xml:space="preserve">DIO - zajištění povolení zvláštního užívání, omezení obecného užívání a stanovení přechodné úpravy provozu, případná aktualizace dle skut. </t>
  </si>
  <si>
    <t>475400010</t>
  </si>
  <si>
    <t>013294000R2</t>
  </si>
  <si>
    <t>Zpracování technologického postupu bouracích prací</t>
  </si>
  <si>
    <t>59892125</t>
  </si>
  <si>
    <t>VRN3</t>
  </si>
  <si>
    <t>Zařízení staveniště</t>
  </si>
  <si>
    <t>032103000R</t>
  </si>
  <si>
    <t>Zařízení staveniště - stavební buňky, zajištění vody, elektřiny, včetně následného odstranění</t>
  </si>
  <si>
    <t>-1769744138</t>
  </si>
  <si>
    <t>034103000R</t>
  </si>
  <si>
    <t>Zařízení staveniště - oplocení staveniště 140m, 1x vjezdová brána, včetně následného odstranění</t>
  </si>
  <si>
    <t>1304159346</t>
  </si>
  <si>
    <t>034303000R</t>
  </si>
  <si>
    <t>DIO - D+M, následné odstranění</t>
  </si>
  <si>
    <t>2122499633</t>
  </si>
  <si>
    <t>034503000R</t>
  </si>
  <si>
    <t>Informační tabule na staveništi - formát 600x400mm, materiál plast, grafika dle zadání objednatele, D+M</t>
  </si>
  <si>
    <t>1028409481</t>
  </si>
  <si>
    <t>VRN4</t>
  </si>
  <si>
    <t>Inženýrská činnost</t>
  </si>
  <si>
    <t>042903000R</t>
  </si>
  <si>
    <t>Legislativní zajištění v případě výskytu azbestu ve stavbě - čerpáno se souhlasem TDI/AD</t>
  </si>
  <si>
    <t>2033221381</t>
  </si>
  <si>
    <t>043203000R</t>
  </si>
  <si>
    <t xml:space="preserve">Vytýčení sítí </t>
  </si>
  <si>
    <t>1837166251</t>
  </si>
  <si>
    <t>VRN9</t>
  </si>
  <si>
    <t>Ostatní náklady</t>
  </si>
  <si>
    <t>091003000R1</t>
  </si>
  <si>
    <t>Zkrápění suti, demolovaného objektu, další opatření pro eliminaci prašnosti</t>
  </si>
  <si>
    <t>-196007597</t>
  </si>
  <si>
    <t>091003000R2</t>
  </si>
  <si>
    <t>Čištění komunikací</t>
  </si>
  <si>
    <t>1675308114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</si>
</sst>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19A044-SO02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Demolice objektu Sokolov - Heyrovského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12. 12. 2019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AWT Rekultivace a.s.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Kropáčová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Příprava území'!J30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'01 - Příprava území'!P121</f>
        <v>0</v>
      </c>
      <c r="AV95" s="128">
        <f>'01 - Příprava území'!J33</f>
        <v>0</v>
      </c>
      <c r="AW95" s="128">
        <f>'01 - Příprava území'!J34</f>
        <v>0</v>
      </c>
      <c r="AX95" s="128">
        <f>'01 - Příprava území'!J35</f>
        <v>0</v>
      </c>
      <c r="AY95" s="128">
        <f>'01 - Příprava území'!J36</f>
        <v>0</v>
      </c>
      <c r="AZ95" s="128">
        <f>'01 - Příprava území'!F33</f>
        <v>0</v>
      </c>
      <c r="BA95" s="128">
        <f>'01 - Příprava území'!F34</f>
        <v>0</v>
      </c>
      <c r="BB95" s="128">
        <f>'01 - Příprava území'!F35</f>
        <v>0</v>
      </c>
      <c r="BC95" s="128">
        <f>'01 - Příprava území'!F36</f>
        <v>0</v>
      </c>
      <c r="BD95" s="130">
        <f>'01 - Příprava území'!F37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Demolice'!J30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'02 - Demolice'!P120</f>
        <v>0</v>
      </c>
      <c r="AV96" s="128">
        <f>'02 - Demolice'!J33</f>
        <v>0</v>
      </c>
      <c r="AW96" s="128">
        <f>'02 - Demolice'!J34</f>
        <v>0</v>
      </c>
      <c r="AX96" s="128">
        <f>'02 - Demolice'!J35</f>
        <v>0</v>
      </c>
      <c r="AY96" s="128">
        <f>'02 - Demolice'!J36</f>
        <v>0</v>
      </c>
      <c r="AZ96" s="128">
        <f>'02 - Demolice'!F33</f>
        <v>0</v>
      </c>
      <c r="BA96" s="128">
        <f>'02 - Demolice'!F34</f>
        <v>0</v>
      </c>
      <c r="BB96" s="128">
        <f>'02 - Demolice'!F35</f>
        <v>0</v>
      </c>
      <c r="BC96" s="128">
        <f>'02 - Demolice'!F36</f>
        <v>0</v>
      </c>
      <c r="BD96" s="130">
        <f>'02 - Demolice'!F37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'04 - Zásypy, dokončovací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'04 - Zásypy, dokončovací ...'!P118</f>
        <v>0</v>
      </c>
      <c r="AV97" s="128">
        <f>'04 - Zásypy, dokončovací ...'!J33</f>
        <v>0</v>
      </c>
      <c r="AW97" s="128">
        <f>'04 - Zásypy, dokončovací ...'!J34</f>
        <v>0</v>
      </c>
      <c r="AX97" s="128">
        <f>'04 - Zásypy, dokončovací ...'!J35</f>
        <v>0</v>
      </c>
      <c r="AY97" s="128">
        <f>'04 - Zásypy, dokončovací ...'!J36</f>
        <v>0</v>
      </c>
      <c r="AZ97" s="128">
        <f>'04 - Zásypy, dokončovací ...'!F33</f>
        <v>0</v>
      </c>
      <c r="BA97" s="128">
        <f>'04 - Zásypy, dokončovací ...'!F34</f>
        <v>0</v>
      </c>
      <c r="BB97" s="128">
        <f>'04 - Zásypy, dokončovací ...'!F35</f>
        <v>0</v>
      </c>
      <c r="BC97" s="128">
        <f>'04 - Zásypy, dokončovací ...'!F36</f>
        <v>0</v>
      </c>
      <c r="BD97" s="130">
        <f>'04 - Zásypy, dokončovací ...'!F37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'VRN - Vedlejší rozpočtové...'!J30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32">
        <v>0</v>
      </c>
      <c r="AT98" s="133">
        <f>ROUND(SUM(AV98:AW98),2)</f>
        <v>0</v>
      </c>
      <c r="AU98" s="134">
        <f>'VRN - Vedlejší rozpočtové...'!P121</f>
        <v>0</v>
      </c>
      <c r="AV98" s="133">
        <f>'VRN - Vedlejší rozpočtové...'!J33</f>
        <v>0</v>
      </c>
      <c r="AW98" s="133">
        <f>'VRN - Vedlejší rozpočtové...'!J34</f>
        <v>0</v>
      </c>
      <c r="AX98" s="133">
        <f>'VRN - Vedlejší rozpočtové...'!J35</f>
        <v>0</v>
      </c>
      <c r="AY98" s="133">
        <f>'VRN - Vedlejší rozpočtové...'!J36</f>
        <v>0</v>
      </c>
      <c r="AZ98" s="133">
        <f>'VRN - Vedlejší rozpočtové...'!F33</f>
        <v>0</v>
      </c>
      <c r="BA98" s="133">
        <f>'VRN - Vedlejší rozpočtové...'!F34</f>
        <v>0</v>
      </c>
      <c r="BB98" s="133">
        <f>'VRN - Vedlejší rozpočtové...'!F35</f>
        <v>0</v>
      </c>
      <c r="BC98" s="133">
        <f>'VRN - Vedlejší rozpočtové...'!F36</f>
        <v>0</v>
      </c>
      <c r="BD98" s="135">
        <f>'VRN - Vedlejší rozpočtové...'!F37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sheet="1" formatColumns="0" formatRows="0" objects="1" scenarios="1" spinCount="100000" saltValue="1Uj1OFNyy/iHJ5/eD4t93reCi91F1Ts/Y4h8q4TJxWNddzPw6hULSL9CVOEfcvdrQkw1ZWEjnBh8gmgR01Npvw==" hashValue="nr/3+Qo11B3cBp1weyW9h2jmusIVGxouNMlrcxdE2YZl2ghvD6Qnextd87IxOJWlgBL5Vz4XVUxQlRNyK4mI+g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Příprava území'!C2" display="/"/>
    <hyperlink ref="A96" location="'02 - Demolice'!C2" display="/"/>
    <hyperlink ref="A97" location="'04 - Zásypy, dokončovací ...'!C2" display="/"/>
    <hyperlink ref="A98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="1" customFormat="1" ht="24.96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Demolice objektu Sokolov - Heyrovského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ROUND((SUM(BE121:BE180)),  2)</f>
        <v>0</v>
      </c>
      <c r="G33" s="38"/>
      <c r="H33" s="38"/>
      <c r="I33" s="162">
        <v>0.20999999999999999</v>
      </c>
      <c r="J33" s="161">
        <f>ROUND(((SUM(BE121:BE180))*I33),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46</v>
      </c>
      <c r="F34" s="161">
        <f>ROUND((SUM(BF121:BF180)),  2)</f>
        <v>0</v>
      </c>
      <c r="G34" s="38"/>
      <c r="H34" s="38"/>
      <c r="I34" s="162">
        <v>0.14999999999999999</v>
      </c>
      <c r="J34" s="161">
        <f>ROUND(((SUM(BF121:BF180))*I34),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47</v>
      </c>
      <c r="F35" s="161">
        <f>ROUND((SUM(BG121:BG180)),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48</v>
      </c>
      <c r="F36" s="161">
        <f>ROUND((SUM(BH121:BH180)),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49</v>
      </c>
      <c r="F37" s="161">
        <f>ROUND((SUM(BI121:BI180)),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Demolice objektu Sokolov - Heyrovského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Příprava území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="9" customFormat="1" ht="24.96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109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110</v>
      </c>
      <c r="E99" s="203"/>
      <c r="F99" s="203"/>
      <c r="G99" s="203"/>
      <c r="H99" s="203"/>
      <c r="I99" s="204"/>
      <c r="J99" s="205">
        <f>J155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111</v>
      </c>
      <c r="E100" s="203"/>
      <c r="F100" s="203"/>
      <c r="G100" s="203"/>
      <c r="H100" s="203"/>
      <c r="I100" s="204"/>
      <c r="J100" s="205">
        <f>J165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112</v>
      </c>
      <c r="E101" s="203"/>
      <c r="F101" s="203"/>
      <c r="G101" s="203"/>
      <c r="H101" s="203"/>
      <c r="I101" s="204"/>
      <c r="J101" s="205">
        <f>J170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113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Demolice objektu Sokolov - Heyrovského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101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01 - Příprava území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Sokolov</v>
      </c>
      <c r="G115" s="40"/>
      <c r="H115" s="40"/>
      <c r="I115" s="147" t="s">
        <v>22</v>
      </c>
      <c r="J115" s="79" t="str">
        <f>IF(J12="","",J12)</f>
        <v>12. 12. 2019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Město Sokolov</v>
      </c>
      <c r="G117" s="40"/>
      <c r="H117" s="40"/>
      <c r="I117" s="147" t="s">
        <v>32</v>
      </c>
      <c r="J117" s="36" t="str">
        <f>E21</f>
        <v>AWT Rekultivace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147" t="s">
        <v>37</v>
      </c>
      <c r="J118" s="36" t="str">
        <f>E24</f>
        <v>Ing. Kropáčová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114</v>
      </c>
      <c r="D120" s="210" t="s">
        <v>65</v>
      </c>
      <c r="E120" s="210" t="s">
        <v>61</v>
      </c>
      <c r="F120" s="210" t="s">
        <v>62</v>
      </c>
      <c r="G120" s="210" t="s">
        <v>115</v>
      </c>
      <c r="H120" s="210" t="s">
        <v>116</v>
      </c>
      <c r="I120" s="211" t="s">
        <v>117</v>
      </c>
      <c r="J120" s="210" t="s">
        <v>105</v>
      </c>
      <c r="K120" s="212" t="s">
        <v>118</v>
      </c>
      <c r="L120" s="213"/>
      <c r="M120" s="100" t="s">
        <v>1</v>
      </c>
      <c r="N120" s="101" t="s">
        <v>44</v>
      </c>
      <c r="O120" s="101" t="s">
        <v>119</v>
      </c>
      <c r="P120" s="101" t="s">
        <v>120</v>
      </c>
      <c r="Q120" s="101" t="s">
        <v>121</v>
      </c>
      <c r="R120" s="101" t="s">
        <v>122</v>
      </c>
      <c r="S120" s="101" t="s">
        <v>123</v>
      </c>
      <c r="T120" s="102" t="s">
        <v>124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125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78.866290000000006</v>
      </c>
      <c r="S121" s="104"/>
      <c r="T121" s="217">
        <f>T122</f>
        <v>0.43280000000000002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107</v>
      </c>
      <c r="BK121" s="218">
        <f>BK122</f>
        <v>0</v>
      </c>
    </row>
    <row r="122" s="12" customFormat="1" ht="25.92" customHeight="1">
      <c r="A122" s="12"/>
      <c r="B122" s="219"/>
      <c r="C122" s="220"/>
      <c r="D122" s="221" t="s">
        <v>79</v>
      </c>
      <c r="E122" s="222" t="s">
        <v>126</v>
      </c>
      <c r="F122" s="222" t="s">
        <v>126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P123+P155+P165+P170</f>
        <v>0</v>
      </c>
      <c r="Q122" s="227"/>
      <c r="R122" s="228">
        <f>R123+R155+R165+R170</f>
        <v>78.866290000000006</v>
      </c>
      <c r="S122" s="227"/>
      <c r="T122" s="229">
        <f>T123+T155+T165+T170</f>
        <v>0.43280000000000002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88</v>
      </c>
      <c r="AT122" s="231" t="s">
        <v>79</v>
      </c>
      <c r="AU122" s="231" t="s">
        <v>80</v>
      </c>
      <c r="AY122" s="230" t="s">
        <v>127</v>
      </c>
      <c r="BK122" s="232">
        <f>BK123+BK155+BK165+BK170</f>
        <v>0</v>
      </c>
    </row>
    <row r="123" s="12" customFormat="1" ht="22.8" customHeight="1">
      <c r="A123" s="12"/>
      <c r="B123" s="219"/>
      <c r="C123" s="220"/>
      <c r="D123" s="221" t="s">
        <v>79</v>
      </c>
      <c r="E123" s="233" t="s">
        <v>85</v>
      </c>
      <c r="F123" s="233" t="s">
        <v>128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SUM(P124:P154)</f>
        <v>0</v>
      </c>
      <c r="Q123" s="227"/>
      <c r="R123" s="228">
        <f>SUM(R124:R154)</f>
        <v>0</v>
      </c>
      <c r="S123" s="227"/>
      <c r="T123" s="229">
        <f>SUM(T124:T154)</f>
        <v>0.43280000000000002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88</v>
      </c>
      <c r="AT123" s="231" t="s">
        <v>79</v>
      </c>
      <c r="AU123" s="231" t="s">
        <v>88</v>
      </c>
      <c r="AY123" s="230" t="s">
        <v>127</v>
      </c>
      <c r="BK123" s="232">
        <f>SUM(BK124:BK154)</f>
        <v>0</v>
      </c>
    </row>
    <row r="124" s="2" customFormat="1" ht="16.5" customHeight="1">
      <c r="A124" s="38"/>
      <c r="B124" s="39"/>
      <c r="C124" s="235" t="s">
        <v>129</v>
      </c>
      <c r="D124" s="235" t="s">
        <v>130</v>
      </c>
      <c r="E124" s="236" t="s">
        <v>131</v>
      </c>
      <c r="F124" s="237" t="s">
        <v>132</v>
      </c>
      <c r="G124" s="238" t="s">
        <v>133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45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0.00089999999999999998</v>
      </c>
      <c r="T124" s="245">
        <f>S124*H124</f>
        <v>0.00089999999999999998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129</v>
      </c>
      <c r="AT124" s="246" t="s">
        <v>130</v>
      </c>
      <c r="AU124" s="246" t="s">
        <v>90</v>
      </c>
      <c r="AY124" s="17" t="s">
        <v>127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88</v>
      </c>
      <c r="BK124" s="247">
        <f>ROUND(I124*H124,2)</f>
        <v>0</v>
      </c>
      <c r="BL124" s="17" t="s">
        <v>129</v>
      </c>
      <c r="BM124" s="246" t="s">
        <v>134</v>
      </c>
    </row>
    <row r="125" s="13" customFormat="1">
      <c r="A125" s="13"/>
      <c r="B125" s="248"/>
      <c r="C125" s="249"/>
      <c r="D125" s="250" t="s">
        <v>135</v>
      </c>
      <c r="E125" s="251" t="s">
        <v>1</v>
      </c>
      <c r="F125" s="252" t="s">
        <v>136</v>
      </c>
      <c r="G125" s="249"/>
      <c r="H125" s="251" t="s">
        <v>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8" t="s">
        <v>135</v>
      </c>
      <c r="AU125" s="258" t="s">
        <v>90</v>
      </c>
      <c r="AV125" s="13" t="s">
        <v>88</v>
      </c>
      <c r="AW125" s="13" t="s">
        <v>36</v>
      </c>
      <c r="AX125" s="13" t="s">
        <v>80</v>
      </c>
      <c r="AY125" s="258" t="s">
        <v>127</v>
      </c>
    </row>
    <row r="126" s="13" customFormat="1">
      <c r="A126" s="13"/>
      <c r="B126" s="248"/>
      <c r="C126" s="249"/>
      <c r="D126" s="250" t="s">
        <v>135</v>
      </c>
      <c r="E126" s="251" t="s">
        <v>1</v>
      </c>
      <c r="F126" s="252" t="s">
        <v>137</v>
      </c>
      <c r="G126" s="249"/>
      <c r="H126" s="251" t="s">
        <v>1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135</v>
      </c>
      <c r="AU126" s="258" t="s">
        <v>90</v>
      </c>
      <c r="AV126" s="13" t="s">
        <v>88</v>
      </c>
      <c r="AW126" s="13" t="s">
        <v>36</v>
      </c>
      <c r="AX126" s="13" t="s">
        <v>80</v>
      </c>
      <c r="AY126" s="258" t="s">
        <v>127</v>
      </c>
    </row>
    <row r="127" s="14" customFormat="1">
      <c r="A127" s="14"/>
      <c r="B127" s="259"/>
      <c r="C127" s="260"/>
      <c r="D127" s="250" t="s">
        <v>135</v>
      </c>
      <c r="E127" s="261" t="s">
        <v>1</v>
      </c>
      <c r="F127" s="262" t="s">
        <v>88</v>
      </c>
      <c r="G127" s="260"/>
      <c r="H127" s="263">
        <v>1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9" t="s">
        <v>135</v>
      </c>
      <c r="AU127" s="269" t="s">
        <v>90</v>
      </c>
      <c r="AV127" s="14" t="s">
        <v>90</v>
      </c>
      <c r="AW127" s="14" t="s">
        <v>36</v>
      </c>
      <c r="AX127" s="14" t="s">
        <v>88</v>
      </c>
      <c r="AY127" s="269" t="s">
        <v>127</v>
      </c>
    </row>
    <row r="128" s="2" customFormat="1" ht="16.5" customHeight="1">
      <c r="A128" s="38"/>
      <c r="B128" s="39"/>
      <c r="C128" s="235" t="s">
        <v>138</v>
      </c>
      <c r="D128" s="235" t="s">
        <v>130</v>
      </c>
      <c r="E128" s="236" t="s">
        <v>139</v>
      </c>
      <c r="F128" s="237" t="s">
        <v>140</v>
      </c>
      <c r="G128" s="238" t="s">
        <v>133</v>
      </c>
      <c r="H128" s="239">
        <v>1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45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0.00089999999999999998</v>
      </c>
      <c r="T128" s="245">
        <f>S128*H128</f>
        <v>0.00089999999999999998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129</v>
      </c>
      <c r="AT128" s="246" t="s">
        <v>130</v>
      </c>
      <c r="AU128" s="246" t="s">
        <v>90</v>
      </c>
      <c r="AY128" s="17" t="s">
        <v>127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88</v>
      </c>
      <c r="BK128" s="247">
        <f>ROUND(I128*H128,2)</f>
        <v>0</v>
      </c>
      <c r="BL128" s="17" t="s">
        <v>129</v>
      </c>
      <c r="BM128" s="246" t="s">
        <v>141</v>
      </c>
    </row>
    <row r="129" s="13" customFormat="1">
      <c r="A129" s="13"/>
      <c r="B129" s="248"/>
      <c r="C129" s="249"/>
      <c r="D129" s="250" t="s">
        <v>135</v>
      </c>
      <c r="E129" s="251" t="s">
        <v>1</v>
      </c>
      <c r="F129" s="252" t="s">
        <v>140</v>
      </c>
      <c r="G129" s="249"/>
      <c r="H129" s="251" t="s">
        <v>1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8" t="s">
        <v>135</v>
      </c>
      <c r="AU129" s="258" t="s">
        <v>90</v>
      </c>
      <c r="AV129" s="13" t="s">
        <v>88</v>
      </c>
      <c r="AW129" s="13" t="s">
        <v>36</v>
      </c>
      <c r="AX129" s="13" t="s">
        <v>80</v>
      </c>
      <c r="AY129" s="258" t="s">
        <v>127</v>
      </c>
    </row>
    <row r="130" s="13" customFormat="1">
      <c r="A130" s="13"/>
      <c r="B130" s="248"/>
      <c r="C130" s="249"/>
      <c r="D130" s="250" t="s">
        <v>135</v>
      </c>
      <c r="E130" s="251" t="s">
        <v>1</v>
      </c>
      <c r="F130" s="252" t="s">
        <v>137</v>
      </c>
      <c r="G130" s="249"/>
      <c r="H130" s="251" t="s">
        <v>1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8" t="s">
        <v>135</v>
      </c>
      <c r="AU130" s="258" t="s">
        <v>90</v>
      </c>
      <c r="AV130" s="13" t="s">
        <v>88</v>
      </c>
      <c r="AW130" s="13" t="s">
        <v>36</v>
      </c>
      <c r="AX130" s="13" t="s">
        <v>80</v>
      </c>
      <c r="AY130" s="258" t="s">
        <v>127</v>
      </c>
    </row>
    <row r="131" s="14" customFormat="1">
      <c r="A131" s="14"/>
      <c r="B131" s="259"/>
      <c r="C131" s="260"/>
      <c r="D131" s="250" t="s">
        <v>135</v>
      </c>
      <c r="E131" s="261" t="s">
        <v>1</v>
      </c>
      <c r="F131" s="262" t="s">
        <v>88</v>
      </c>
      <c r="G131" s="260"/>
      <c r="H131" s="263">
        <v>1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9" t="s">
        <v>135</v>
      </c>
      <c r="AU131" s="269" t="s">
        <v>90</v>
      </c>
      <c r="AV131" s="14" t="s">
        <v>90</v>
      </c>
      <c r="AW131" s="14" t="s">
        <v>36</v>
      </c>
      <c r="AX131" s="14" t="s">
        <v>88</v>
      </c>
      <c r="AY131" s="269" t="s">
        <v>127</v>
      </c>
    </row>
    <row r="132" s="2" customFormat="1" ht="16.5" customHeight="1">
      <c r="A132" s="38"/>
      <c r="B132" s="39"/>
      <c r="C132" s="235" t="s">
        <v>90</v>
      </c>
      <c r="D132" s="235" t="s">
        <v>130</v>
      </c>
      <c r="E132" s="236" t="s">
        <v>142</v>
      </c>
      <c r="F132" s="237" t="s">
        <v>143</v>
      </c>
      <c r="G132" s="238" t="s">
        <v>133</v>
      </c>
      <c r="H132" s="239">
        <v>3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0.023</v>
      </c>
      <c r="T132" s="245">
        <f>S132*H132</f>
        <v>0.069000000000000006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129</v>
      </c>
      <c r="AT132" s="246" t="s">
        <v>130</v>
      </c>
      <c r="AU132" s="246" t="s">
        <v>90</v>
      </c>
      <c r="AY132" s="17" t="s">
        <v>127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129</v>
      </c>
      <c r="BM132" s="246" t="s">
        <v>144</v>
      </c>
    </row>
    <row r="133" s="13" customFormat="1">
      <c r="A133" s="13"/>
      <c r="B133" s="248"/>
      <c r="C133" s="249"/>
      <c r="D133" s="250" t="s">
        <v>135</v>
      </c>
      <c r="E133" s="251" t="s">
        <v>1</v>
      </c>
      <c r="F133" s="252" t="s">
        <v>145</v>
      </c>
      <c r="G133" s="249"/>
      <c r="H133" s="251" t="s">
        <v>1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135</v>
      </c>
      <c r="AU133" s="258" t="s">
        <v>90</v>
      </c>
      <c r="AV133" s="13" t="s">
        <v>88</v>
      </c>
      <c r="AW133" s="13" t="s">
        <v>36</v>
      </c>
      <c r="AX133" s="13" t="s">
        <v>80</v>
      </c>
      <c r="AY133" s="258" t="s">
        <v>127</v>
      </c>
    </row>
    <row r="134" s="13" customFormat="1">
      <c r="A134" s="13"/>
      <c r="B134" s="248"/>
      <c r="C134" s="249"/>
      <c r="D134" s="250" t="s">
        <v>135</v>
      </c>
      <c r="E134" s="251" t="s">
        <v>1</v>
      </c>
      <c r="F134" s="252" t="s">
        <v>146</v>
      </c>
      <c r="G134" s="249"/>
      <c r="H134" s="251" t="s">
        <v>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135</v>
      </c>
      <c r="AU134" s="258" t="s">
        <v>90</v>
      </c>
      <c r="AV134" s="13" t="s">
        <v>88</v>
      </c>
      <c r="AW134" s="13" t="s">
        <v>36</v>
      </c>
      <c r="AX134" s="13" t="s">
        <v>80</v>
      </c>
      <c r="AY134" s="258" t="s">
        <v>127</v>
      </c>
    </row>
    <row r="135" s="13" customFormat="1">
      <c r="A135" s="13"/>
      <c r="B135" s="248"/>
      <c r="C135" s="249"/>
      <c r="D135" s="250" t="s">
        <v>135</v>
      </c>
      <c r="E135" s="251" t="s">
        <v>1</v>
      </c>
      <c r="F135" s="252" t="s">
        <v>147</v>
      </c>
      <c r="G135" s="249"/>
      <c r="H135" s="251" t="s">
        <v>1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8" t="s">
        <v>135</v>
      </c>
      <c r="AU135" s="258" t="s">
        <v>90</v>
      </c>
      <c r="AV135" s="13" t="s">
        <v>88</v>
      </c>
      <c r="AW135" s="13" t="s">
        <v>36</v>
      </c>
      <c r="AX135" s="13" t="s">
        <v>80</v>
      </c>
      <c r="AY135" s="258" t="s">
        <v>127</v>
      </c>
    </row>
    <row r="136" s="14" customFormat="1">
      <c r="A136" s="14"/>
      <c r="B136" s="259"/>
      <c r="C136" s="260"/>
      <c r="D136" s="250" t="s">
        <v>135</v>
      </c>
      <c r="E136" s="261" t="s">
        <v>1</v>
      </c>
      <c r="F136" s="262" t="s">
        <v>148</v>
      </c>
      <c r="G136" s="260"/>
      <c r="H136" s="263">
        <v>3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9" t="s">
        <v>135</v>
      </c>
      <c r="AU136" s="269" t="s">
        <v>90</v>
      </c>
      <c r="AV136" s="14" t="s">
        <v>90</v>
      </c>
      <c r="AW136" s="14" t="s">
        <v>36</v>
      </c>
      <c r="AX136" s="14" t="s">
        <v>88</v>
      </c>
      <c r="AY136" s="269" t="s">
        <v>127</v>
      </c>
    </row>
    <row r="137" s="2" customFormat="1" ht="16.5" customHeight="1">
      <c r="A137" s="38"/>
      <c r="B137" s="39"/>
      <c r="C137" s="235" t="s">
        <v>148</v>
      </c>
      <c r="D137" s="235" t="s">
        <v>130</v>
      </c>
      <c r="E137" s="236" t="s">
        <v>149</v>
      </c>
      <c r="F137" s="237" t="s">
        <v>150</v>
      </c>
      <c r="G137" s="238" t="s">
        <v>133</v>
      </c>
      <c r="H137" s="239">
        <v>2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0.043999999999999997</v>
      </c>
      <c r="T137" s="245">
        <f>S137*H137</f>
        <v>0.087999999999999995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151</v>
      </c>
      <c r="AT137" s="246" t="s">
        <v>130</v>
      </c>
      <c r="AU137" s="246" t="s">
        <v>90</v>
      </c>
      <c r="AY137" s="17" t="s">
        <v>127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151</v>
      </c>
      <c r="BM137" s="246" t="s">
        <v>152</v>
      </c>
    </row>
    <row r="138" s="13" customFormat="1">
      <c r="A138" s="13"/>
      <c r="B138" s="248"/>
      <c r="C138" s="249"/>
      <c r="D138" s="250" t="s">
        <v>135</v>
      </c>
      <c r="E138" s="251" t="s">
        <v>1</v>
      </c>
      <c r="F138" s="252" t="s">
        <v>153</v>
      </c>
      <c r="G138" s="249"/>
      <c r="H138" s="251" t="s">
        <v>1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135</v>
      </c>
      <c r="AU138" s="258" t="s">
        <v>90</v>
      </c>
      <c r="AV138" s="13" t="s">
        <v>88</v>
      </c>
      <c r="AW138" s="13" t="s">
        <v>36</v>
      </c>
      <c r="AX138" s="13" t="s">
        <v>80</v>
      </c>
      <c r="AY138" s="258" t="s">
        <v>127</v>
      </c>
    </row>
    <row r="139" s="13" customFormat="1">
      <c r="A139" s="13"/>
      <c r="B139" s="248"/>
      <c r="C139" s="249"/>
      <c r="D139" s="250" t="s">
        <v>135</v>
      </c>
      <c r="E139" s="251" t="s">
        <v>1</v>
      </c>
      <c r="F139" s="252" t="s">
        <v>154</v>
      </c>
      <c r="G139" s="249"/>
      <c r="H139" s="251" t="s">
        <v>1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135</v>
      </c>
      <c r="AU139" s="258" t="s">
        <v>90</v>
      </c>
      <c r="AV139" s="13" t="s">
        <v>88</v>
      </c>
      <c r="AW139" s="13" t="s">
        <v>36</v>
      </c>
      <c r="AX139" s="13" t="s">
        <v>80</v>
      </c>
      <c r="AY139" s="258" t="s">
        <v>127</v>
      </c>
    </row>
    <row r="140" s="14" customFormat="1">
      <c r="A140" s="14"/>
      <c r="B140" s="259"/>
      <c r="C140" s="260"/>
      <c r="D140" s="250" t="s">
        <v>135</v>
      </c>
      <c r="E140" s="261" t="s">
        <v>1</v>
      </c>
      <c r="F140" s="262" t="s">
        <v>90</v>
      </c>
      <c r="G140" s="260"/>
      <c r="H140" s="263">
        <v>2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135</v>
      </c>
      <c r="AU140" s="269" t="s">
        <v>90</v>
      </c>
      <c r="AV140" s="14" t="s">
        <v>90</v>
      </c>
      <c r="AW140" s="14" t="s">
        <v>36</v>
      </c>
      <c r="AX140" s="14" t="s">
        <v>88</v>
      </c>
      <c r="AY140" s="269" t="s">
        <v>127</v>
      </c>
    </row>
    <row r="141" s="2" customFormat="1" ht="16.5" customHeight="1">
      <c r="A141" s="38"/>
      <c r="B141" s="39"/>
      <c r="C141" s="235" t="s">
        <v>151</v>
      </c>
      <c r="D141" s="235" t="s">
        <v>130</v>
      </c>
      <c r="E141" s="236" t="s">
        <v>155</v>
      </c>
      <c r="F141" s="237" t="s">
        <v>156</v>
      </c>
      <c r="G141" s="238" t="s">
        <v>133</v>
      </c>
      <c r="H141" s="239">
        <v>1</v>
      </c>
      <c r="I141" s="240"/>
      <c r="J141" s="241">
        <f>ROUND(I141*H141,2)</f>
        <v>0</v>
      </c>
      <c r="K141" s="237" t="s">
        <v>1</v>
      </c>
      <c r="L141" s="44"/>
      <c r="M141" s="242" t="s">
        <v>1</v>
      </c>
      <c r="N141" s="243" t="s">
        <v>45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0.097000000000000003</v>
      </c>
      <c r="T141" s="245">
        <f>S141*H141</f>
        <v>0.097000000000000003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151</v>
      </c>
      <c r="AT141" s="246" t="s">
        <v>130</v>
      </c>
      <c r="AU141" s="246" t="s">
        <v>90</v>
      </c>
      <c r="AY141" s="17" t="s">
        <v>127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88</v>
      </c>
      <c r="BK141" s="247">
        <f>ROUND(I141*H141,2)</f>
        <v>0</v>
      </c>
      <c r="BL141" s="17" t="s">
        <v>151</v>
      </c>
      <c r="BM141" s="246" t="s">
        <v>157</v>
      </c>
    </row>
    <row r="142" s="13" customFormat="1">
      <c r="A142" s="13"/>
      <c r="B142" s="248"/>
      <c r="C142" s="249"/>
      <c r="D142" s="250" t="s">
        <v>135</v>
      </c>
      <c r="E142" s="251" t="s">
        <v>1</v>
      </c>
      <c r="F142" s="252" t="s">
        <v>158</v>
      </c>
      <c r="G142" s="249"/>
      <c r="H142" s="251" t="s">
        <v>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135</v>
      </c>
      <c r="AU142" s="258" t="s">
        <v>90</v>
      </c>
      <c r="AV142" s="13" t="s">
        <v>88</v>
      </c>
      <c r="AW142" s="13" t="s">
        <v>36</v>
      </c>
      <c r="AX142" s="13" t="s">
        <v>80</v>
      </c>
      <c r="AY142" s="258" t="s">
        <v>127</v>
      </c>
    </row>
    <row r="143" s="13" customFormat="1">
      <c r="A143" s="13"/>
      <c r="B143" s="248"/>
      <c r="C143" s="249"/>
      <c r="D143" s="250" t="s">
        <v>135</v>
      </c>
      <c r="E143" s="251" t="s">
        <v>1</v>
      </c>
      <c r="F143" s="252" t="s">
        <v>159</v>
      </c>
      <c r="G143" s="249"/>
      <c r="H143" s="251" t="s">
        <v>1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135</v>
      </c>
      <c r="AU143" s="258" t="s">
        <v>90</v>
      </c>
      <c r="AV143" s="13" t="s">
        <v>88</v>
      </c>
      <c r="AW143" s="13" t="s">
        <v>36</v>
      </c>
      <c r="AX143" s="13" t="s">
        <v>80</v>
      </c>
      <c r="AY143" s="258" t="s">
        <v>127</v>
      </c>
    </row>
    <row r="144" s="13" customFormat="1">
      <c r="A144" s="13"/>
      <c r="B144" s="248"/>
      <c r="C144" s="249"/>
      <c r="D144" s="250" t="s">
        <v>135</v>
      </c>
      <c r="E144" s="251" t="s">
        <v>1</v>
      </c>
      <c r="F144" s="252" t="s">
        <v>160</v>
      </c>
      <c r="G144" s="249"/>
      <c r="H144" s="251" t="s">
        <v>1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135</v>
      </c>
      <c r="AU144" s="258" t="s">
        <v>90</v>
      </c>
      <c r="AV144" s="13" t="s">
        <v>88</v>
      </c>
      <c r="AW144" s="13" t="s">
        <v>36</v>
      </c>
      <c r="AX144" s="13" t="s">
        <v>80</v>
      </c>
      <c r="AY144" s="258" t="s">
        <v>127</v>
      </c>
    </row>
    <row r="145" s="13" customFormat="1">
      <c r="A145" s="13"/>
      <c r="B145" s="248"/>
      <c r="C145" s="249"/>
      <c r="D145" s="250" t="s">
        <v>135</v>
      </c>
      <c r="E145" s="251" t="s">
        <v>1</v>
      </c>
      <c r="F145" s="252" t="s">
        <v>161</v>
      </c>
      <c r="G145" s="249"/>
      <c r="H145" s="251" t="s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135</v>
      </c>
      <c r="AU145" s="258" t="s">
        <v>90</v>
      </c>
      <c r="AV145" s="13" t="s">
        <v>88</v>
      </c>
      <c r="AW145" s="13" t="s">
        <v>36</v>
      </c>
      <c r="AX145" s="13" t="s">
        <v>80</v>
      </c>
      <c r="AY145" s="258" t="s">
        <v>127</v>
      </c>
    </row>
    <row r="146" s="13" customFormat="1">
      <c r="A146" s="13"/>
      <c r="B146" s="248"/>
      <c r="C146" s="249"/>
      <c r="D146" s="250" t="s">
        <v>135</v>
      </c>
      <c r="E146" s="251" t="s">
        <v>1</v>
      </c>
      <c r="F146" s="252" t="s">
        <v>162</v>
      </c>
      <c r="G146" s="249"/>
      <c r="H146" s="251" t="s">
        <v>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135</v>
      </c>
      <c r="AU146" s="258" t="s">
        <v>90</v>
      </c>
      <c r="AV146" s="13" t="s">
        <v>88</v>
      </c>
      <c r="AW146" s="13" t="s">
        <v>36</v>
      </c>
      <c r="AX146" s="13" t="s">
        <v>80</v>
      </c>
      <c r="AY146" s="258" t="s">
        <v>127</v>
      </c>
    </row>
    <row r="147" s="14" customFormat="1">
      <c r="A147" s="14"/>
      <c r="B147" s="259"/>
      <c r="C147" s="260"/>
      <c r="D147" s="250" t="s">
        <v>135</v>
      </c>
      <c r="E147" s="261" t="s">
        <v>1</v>
      </c>
      <c r="F147" s="262" t="s">
        <v>88</v>
      </c>
      <c r="G147" s="260"/>
      <c r="H147" s="263">
        <v>1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9" t="s">
        <v>135</v>
      </c>
      <c r="AU147" s="269" t="s">
        <v>90</v>
      </c>
      <c r="AV147" s="14" t="s">
        <v>90</v>
      </c>
      <c r="AW147" s="14" t="s">
        <v>36</v>
      </c>
      <c r="AX147" s="14" t="s">
        <v>88</v>
      </c>
      <c r="AY147" s="269" t="s">
        <v>127</v>
      </c>
    </row>
    <row r="148" s="2" customFormat="1" ht="16.5" customHeight="1">
      <c r="A148" s="38"/>
      <c r="B148" s="39"/>
      <c r="C148" s="235" t="s">
        <v>163</v>
      </c>
      <c r="D148" s="235" t="s">
        <v>130</v>
      </c>
      <c r="E148" s="236" t="s">
        <v>164</v>
      </c>
      <c r="F148" s="237" t="s">
        <v>165</v>
      </c>
      <c r="G148" s="238" t="s">
        <v>133</v>
      </c>
      <c r="H148" s="239">
        <v>1</v>
      </c>
      <c r="I148" s="240"/>
      <c r="J148" s="241">
        <f>ROUND(I148*H148,2)</f>
        <v>0</v>
      </c>
      <c r="K148" s="237" t="s">
        <v>1</v>
      </c>
      <c r="L148" s="44"/>
      <c r="M148" s="242" t="s">
        <v>1</v>
      </c>
      <c r="N148" s="243" t="s">
        <v>45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0.17699999999999999</v>
      </c>
      <c r="T148" s="245">
        <f>S148*H148</f>
        <v>0.17699999999999999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151</v>
      </c>
      <c r="AT148" s="246" t="s">
        <v>130</v>
      </c>
      <c r="AU148" s="246" t="s">
        <v>90</v>
      </c>
      <c r="AY148" s="17" t="s">
        <v>127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88</v>
      </c>
      <c r="BK148" s="247">
        <f>ROUND(I148*H148,2)</f>
        <v>0</v>
      </c>
      <c r="BL148" s="17" t="s">
        <v>151</v>
      </c>
      <c r="BM148" s="246" t="s">
        <v>166</v>
      </c>
    </row>
    <row r="149" s="13" customFormat="1">
      <c r="A149" s="13"/>
      <c r="B149" s="248"/>
      <c r="C149" s="249"/>
      <c r="D149" s="250" t="s">
        <v>135</v>
      </c>
      <c r="E149" s="251" t="s">
        <v>1</v>
      </c>
      <c r="F149" s="252" t="s">
        <v>167</v>
      </c>
      <c r="G149" s="249"/>
      <c r="H149" s="251" t="s">
        <v>1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135</v>
      </c>
      <c r="AU149" s="258" t="s">
        <v>90</v>
      </c>
      <c r="AV149" s="13" t="s">
        <v>88</v>
      </c>
      <c r="AW149" s="13" t="s">
        <v>36</v>
      </c>
      <c r="AX149" s="13" t="s">
        <v>80</v>
      </c>
      <c r="AY149" s="258" t="s">
        <v>127</v>
      </c>
    </row>
    <row r="150" s="13" customFormat="1">
      <c r="A150" s="13"/>
      <c r="B150" s="248"/>
      <c r="C150" s="249"/>
      <c r="D150" s="250" t="s">
        <v>135</v>
      </c>
      <c r="E150" s="251" t="s">
        <v>1</v>
      </c>
      <c r="F150" s="252" t="s">
        <v>168</v>
      </c>
      <c r="G150" s="249"/>
      <c r="H150" s="251" t="s">
        <v>1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135</v>
      </c>
      <c r="AU150" s="258" t="s">
        <v>90</v>
      </c>
      <c r="AV150" s="13" t="s">
        <v>88</v>
      </c>
      <c r="AW150" s="13" t="s">
        <v>36</v>
      </c>
      <c r="AX150" s="13" t="s">
        <v>80</v>
      </c>
      <c r="AY150" s="258" t="s">
        <v>127</v>
      </c>
    </row>
    <row r="151" s="13" customFormat="1">
      <c r="A151" s="13"/>
      <c r="B151" s="248"/>
      <c r="C151" s="249"/>
      <c r="D151" s="250" t="s">
        <v>135</v>
      </c>
      <c r="E151" s="251" t="s">
        <v>1</v>
      </c>
      <c r="F151" s="252" t="s">
        <v>160</v>
      </c>
      <c r="G151" s="249"/>
      <c r="H151" s="251" t="s">
        <v>1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135</v>
      </c>
      <c r="AU151" s="258" t="s">
        <v>90</v>
      </c>
      <c r="AV151" s="13" t="s">
        <v>88</v>
      </c>
      <c r="AW151" s="13" t="s">
        <v>36</v>
      </c>
      <c r="AX151" s="13" t="s">
        <v>80</v>
      </c>
      <c r="AY151" s="258" t="s">
        <v>127</v>
      </c>
    </row>
    <row r="152" s="13" customFormat="1">
      <c r="A152" s="13"/>
      <c r="B152" s="248"/>
      <c r="C152" s="249"/>
      <c r="D152" s="250" t="s">
        <v>135</v>
      </c>
      <c r="E152" s="251" t="s">
        <v>1</v>
      </c>
      <c r="F152" s="252" t="s">
        <v>169</v>
      </c>
      <c r="G152" s="249"/>
      <c r="H152" s="251" t="s">
        <v>1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135</v>
      </c>
      <c r="AU152" s="258" t="s">
        <v>90</v>
      </c>
      <c r="AV152" s="13" t="s">
        <v>88</v>
      </c>
      <c r="AW152" s="13" t="s">
        <v>36</v>
      </c>
      <c r="AX152" s="13" t="s">
        <v>80</v>
      </c>
      <c r="AY152" s="258" t="s">
        <v>127</v>
      </c>
    </row>
    <row r="153" s="13" customFormat="1">
      <c r="A153" s="13"/>
      <c r="B153" s="248"/>
      <c r="C153" s="249"/>
      <c r="D153" s="250" t="s">
        <v>135</v>
      </c>
      <c r="E153" s="251" t="s">
        <v>1</v>
      </c>
      <c r="F153" s="252" t="s">
        <v>170</v>
      </c>
      <c r="G153" s="249"/>
      <c r="H153" s="251" t="s">
        <v>1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135</v>
      </c>
      <c r="AU153" s="258" t="s">
        <v>90</v>
      </c>
      <c r="AV153" s="13" t="s">
        <v>88</v>
      </c>
      <c r="AW153" s="13" t="s">
        <v>36</v>
      </c>
      <c r="AX153" s="13" t="s">
        <v>80</v>
      </c>
      <c r="AY153" s="258" t="s">
        <v>127</v>
      </c>
    </row>
    <row r="154" s="14" customFormat="1">
      <c r="A154" s="14"/>
      <c r="B154" s="259"/>
      <c r="C154" s="260"/>
      <c r="D154" s="250" t="s">
        <v>135</v>
      </c>
      <c r="E154" s="261" t="s">
        <v>1</v>
      </c>
      <c r="F154" s="262" t="s">
        <v>88</v>
      </c>
      <c r="G154" s="260"/>
      <c r="H154" s="263">
        <v>1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135</v>
      </c>
      <c r="AU154" s="269" t="s">
        <v>90</v>
      </c>
      <c r="AV154" s="14" t="s">
        <v>90</v>
      </c>
      <c r="AW154" s="14" t="s">
        <v>36</v>
      </c>
      <c r="AX154" s="14" t="s">
        <v>88</v>
      </c>
      <c r="AY154" s="269" t="s">
        <v>127</v>
      </c>
    </row>
    <row r="155" s="12" customFormat="1" ht="22.8" customHeight="1">
      <c r="A155" s="12"/>
      <c r="B155" s="219"/>
      <c r="C155" s="220"/>
      <c r="D155" s="221" t="s">
        <v>79</v>
      </c>
      <c r="E155" s="233" t="s">
        <v>91</v>
      </c>
      <c r="F155" s="233" t="s">
        <v>171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SUM(P156:P164)</f>
        <v>0</v>
      </c>
      <c r="Q155" s="227"/>
      <c r="R155" s="228">
        <f>SUM(R156:R164)</f>
        <v>0</v>
      </c>
      <c r="S155" s="227"/>
      <c r="T155" s="229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88</v>
      </c>
      <c r="AT155" s="231" t="s">
        <v>79</v>
      </c>
      <c r="AU155" s="231" t="s">
        <v>88</v>
      </c>
      <c r="AY155" s="230" t="s">
        <v>127</v>
      </c>
      <c r="BK155" s="232">
        <f>SUM(BK156:BK164)</f>
        <v>0</v>
      </c>
    </row>
    <row r="156" s="2" customFormat="1" ht="33" customHeight="1">
      <c r="A156" s="38"/>
      <c r="B156" s="39"/>
      <c r="C156" s="235" t="s">
        <v>172</v>
      </c>
      <c r="D156" s="235" t="s">
        <v>130</v>
      </c>
      <c r="E156" s="236" t="s">
        <v>173</v>
      </c>
      <c r="F156" s="237" t="s">
        <v>174</v>
      </c>
      <c r="G156" s="238" t="s">
        <v>175</v>
      </c>
      <c r="H156" s="239">
        <v>20</v>
      </c>
      <c r="I156" s="240"/>
      <c r="J156" s="241">
        <f>ROUND(I156*H156,2)</f>
        <v>0</v>
      </c>
      <c r="K156" s="237" t="s">
        <v>176</v>
      </c>
      <c r="L156" s="44"/>
      <c r="M156" s="242" t="s">
        <v>1</v>
      </c>
      <c r="N156" s="243" t="s">
        <v>45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151</v>
      </c>
      <c r="AT156" s="246" t="s">
        <v>130</v>
      </c>
      <c r="AU156" s="246" t="s">
        <v>90</v>
      </c>
      <c r="AY156" s="17" t="s">
        <v>127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88</v>
      </c>
      <c r="BK156" s="247">
        <f>ROUND(I156*H156,2)</f>
        <v>0</v>
      </c>
      <c r="BL156" s="17" t="s">
        <v>151</v>
      </c>
      <c r="BM156" s="246" t="s">
        <v>177</v>
      </c>
    </row>
    <row r="157" s="14" customFormat="1">
      <c r="A157" s="14"/>
      <c r="B157" s="259"/>
      <c r="C157" s="260"/>
      <c r="D157" s="250" t="s">
        <v>135</v>
      </c>
      <c r="E157" s="261" t="s">
        <v>1</v>
      </c>
      <c r="F157" s="262" t="s">
        <v>178</v>
      </c>
      <c r="G157" s="260"/>
      <c r="H157" s="263">
        <v>20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9" t="s">
        <v>135</v>
      </c>
      <c r="AU157" s="269" t="s">
        <v>90</v>
      </c>
      <c r="AV157" s="14" t="s">
        <v>90</v>
      </c>
      <c r="AW157" s="14" t="s">
        <v>36</v>
      </c>
      <c r="AX157" s="14" t="s">
        <v>88</v>
      </c>
      <c r="AY157" s="269" t="s">
        <v>127</v>
      </c>
    </row>
    <row r="158" s="2" customFormat="1" ht="33" customHeight="1">
      <c r="A158" s="38"/>
      <c r="B158" s="39"/>
      <c r="C158" s="235" t="s">
        <v>179</v>
      </c>
      <c r="D158" s="235" t="s">
        <v>130</v>
      </c>
      <c r="E158" s="236" t="s">
        <v>180</v>
      </c>
      <c r="F158" s="237" t="s">
        <v>181</v>
      </c>
      <c r="G158" s="238" t="s">
        <v>133</v>
      </c>
      <c r="H158" s="239">
        <v>5</v>
      </c>
      <c r="I158" s="240"/>
      <c r="J158" s="241">
        <f>ROUND(I158*H158,2)</f>
        <v>0</v>
      </c>
      <c r="K158" s="237" t="s">
        <v>1</v>
      </c>
      <c r="L158" s="44"/>
      <c r="M158" s="242" t="s">
        <v>1</v>
      </c>
      <c r="N158" s="243" t="s">
        <v>45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151</v>
      </c>
      <c r="AT158" s="246" t="s">
        <v>130</v>
      </c>
      <c r="AU158" s="246" t="s">
        <v>90</v>
      </c>
      <c r="AY158" s="17" t="s">
        <v>127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88</v>
      </c>
      <c r="BK158" s="247">
        <f>ROUND(I158*H158,2)</f>
        <v>0</v>
      </c>
      <c r="BL158" s="17" t="s">
        <v>151</v>
      </c>
      <c r="BM158" s="246" t="s">
        <v>182</v>
      </c>
    </row>
    <row r="159" s="2" customFormat="1" ht="33" customHeight="1">
      <c r="A159" s="38"/>
      <c r="B159" s="39"/>
      <c r="C159" s="235" t="s">
        <v>183</v>
      </c>
      <c r="D159" s="235" t="s">
        <v>130</v>
      </c>
      <c r="E159" s="236" t="s">
        <v>184</v>
      </c>
      <c r="F159" s="237" t="s">
        <v>185</v>
      </c>
      <c r="G159" s="238" t="s">
        <v>186</v>
      </c>
      <c r="H159" s="239">
        <v>10</v>
      </c>
      <c r="I159" s="240"/>
      <c r="J159" s="241">
        <f>ROUND(I159*H159,2)</f>
        <v>0</v>
      </c>
      <c r="K159" s="237" t="s">
        <v>1</v>
      </c>
      <c r="L159" s="44"/>
      <c r="M159" s="242" t="s">
        <v>1</v>
      </c>
      <c r="N159" s="243" t="s">
        <v>45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187</v>
      </c>
      <c r="AT159" s="246" t="s">
        <v>130</v>
      </c>
      <c r="AU159" s="246" t="s">
        <v>90</v>
      </c>
      <c r="AY159" s="17" t="s">
        <v>127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88</v>
      </c>
      <c r="BK159" s="247">
        <f>ROUND(I159*H159,2)</f>
        <v>0</v>
      </c>
      <c r="BL159" s="17" t="s">
        <v>187</v>
      </c>
      <c r="BM159" s="246" t="s">
        <v>188</v>
      </c>
    </row>
    <row r="160" s="2" customFormat="1" ht="21.75" customHeight="1">
      <c r="A160" s="38"/>
      <c r="B160" s="39"/>
      <c r="C160" s="235" t="s">
        <v>189</v>
      </c>
      <c r="D160" s="235" t="s">
        <v>130</v>
      </c>
      <c r="E160" s="236" t="s">
        <v>190</v>
      </c>
      <c r="F160" s="237" t="s">
        <v>191</v>
      </c>
      <c r="G160" s="238" t="s">
        <v>186</v>
      </c>
      <c r="H160" s="239">
        <v>10</v>
      </c>
      <c r="I160" s="240"/>
      <c r="J160" s="241">
        <f>ROUND(I160*H160,2)</f>
        <v>0</v>
      </c>
      <c r="K160" s="237" t="s">
        <v>1</v>
      </c>
      <c r="L160" s="44"/>
      <c r="M160" s="242" t="s">
        <v>1</v>
      </c>
      <c r="N160" s="243" t="s">
        <v>45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151</v>
      </c>
      <c r="AT160" s="246" t="s">
        <v>130</v>
      </c>
      <c r="AU160" s="246" t="s">
        <v>90</v>
      </c>
      <c r="AY160" s="17" t="s">
        <v>127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88</v>
      </c>
      <c r="BK160" s="247">
        <f>ROUND(I160*H160,2)</f>
        <v>0</v>
      </c>
      <c r="BL160" s="17" t="s">
        <v>151</v>
      </c>
      <c r="BM160" s="246" t="s">
        <v>192</v>
      </c>
    </row>
    <row r="161" s="2" customFormat="1" ht="21.75" customHeight="1">
      <c r="A161" s="38"/>
      <c r="B161" s="39"/>
      <c r="C161" s="235" t="s">
        <v>193</v>
      </c>
      <c r="D161" s="235" t="s">
        <v>130</v>
      </c>
      <c r="E161" s="236" t="s">
        <v>194</v>
      </c>
      <c r="F161" s="237" t="s">
        <v>195</v>
      </c>
      <c r="G161" s="238" t="s">
        <v>186</v>
      </c>
      <c r="H161" s="239">
        <v>140</v>
      </c>
      <c r="I161" s="240"/>
      <c r="J161" s="241">
        <f>ROUND(I161*H161,2)</f>
        <v>0</v>
      </c>
      <c r="K161" s="237" t="s">
        <v>1</v>
      </c>
      <c r="L161" s="44"/>
      <c r="M161" s="242" t="s">
        <v>1</v>
      </c>
      <c r="N161" s="243" t="s">
        <v>45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151</v>
      </c>
      <c r="AT161" s="246" t="s">
        <v>130</v>
      </c>
      <c r="AU161" s="246" t="s">
        <v>90</v>
      </c>
      <c r="AY161" s="17" t="s">
        <v>127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88</v>
      </c>
      <c r="BK161" s="247">
        <f>ROUND(I161*H161,2)</f>
        <v>0</v>
      </c>
      <c r="BL161" s="17" t="s">
        <v>151</v>
      </c>
      <c r="BM161" s="246" t="s">
        <v>196</v>
      </c>
    </row>
    <row r="162" s="14" customFormat="1">
      <c r="A162" s="14"/>
      <c r="B162" s="259"/>
      <c r="C162" s="260"/>
      <c r="D162" s="250" t="s">
        <v>135</v>
      </c>
      <c r="E162" s="260"/>
      <c r="F162" s="262" t="s">
        <v>197</v>
      </c>
      <c r="G162" s="260"/>
      <c r="H162" s="263">
        <v>140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135</v>
      </c>
      <c r="AU162" s="269" t="s">
        <v>90</v>
      </c>
      <c r="AV162" s="14" t="s">
        <v>90</v>
      </c>
      <c r="AW162" s="14" t="s">
        <v>4</v>
      </c>
      <c r="AX162" s="14" t="s">
        <v>88</v>
      </c>
      <c r="AY162" s="269" t="s">
        <v>127</v>
      </c>
    </row>
    <row r="163" s="2" customFormat="1" ht="16.5" customHeight="1">
      <c r="A163" s="38"/>
      <c r="B163" s="39"/>
      <c r="C163" s="235" t="s">
        <v>198</v>
      </c>
      <c r="D163" s="235" t="s">
        <v>130</v>
      </c>
      <c r="E163" s="236" t="s">
        <v>199</v>
      </c>
      <c r="F163" s="237" t="s">
        <v>200</v>
      </c>
      <c r="G163" s="238" t="s">
        <v>186</v>
      </c>
      <c r="H163" s="239">
        <v>10</v>
      </c>
      <c r="I163" s="240"/>
      <c r="J163" s="241">
        <f>ROUND(I163*H163,2)</f>
        <v>0</v>
      </c>
      <c r="K163" s="237" t="s">
        <v>176</v>
      </c>
      <c r="L163" s="44"/>
      <c r="M163" s="242" t="s">
        <v>1</v>
      </c>
      <c r="N163" s="243" t="s">
        <v>45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151</v>
      </c>
      <c r="AT163" s="246" t="s">
        <v>130</v>
      </c>
      <c r="AU163" s="246" t="s">
        <v>90</v>
      </c>
      <c r="AY163" s="17" t="s">
        <v>127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88</v>
      </c>
      <c r="BK163" s="247">
        <f>ROUND(I163*H163,2)</f>
        <v>0</v>
      </c>
      <c r="BL163" s="17" t="s">
        <v>151</v>
      </c>
      <c r="BM163" s="246" t="s">
        <v>201</v>
      </c>
    </row>
    <row r="164" s="2" customFormat="1" ht="21.75" customHeight="1">
      <c r="A164" s="38"/>
      <c r="B164" s="39"/>
      <c r="C164" s="235" t="s">
        <v>202</v>
      </c>
      <c r="D164" s="235" t="s">
        <v>130</v>
      </c>
      <c r="E164" s="236" t="s">
        <v>203</v>
      </c>
      <c r="F164" s="237" t="s">
        <v>204</v>
      </c>
      <c r="G164" s="238" t="s">
        <v>186</v>
      </c>
      <c r="H164" s="239">
        <v>10</v>
      </c>
      <c r="I164" s="240"/>
      <c r="J164" s="241">
        <f>ROUND(I164*H164,2)</f>
        <v>0</v>
      </c>
      <c r="K164" s="237" t="s">
        <v>1</v>
      </c>
      <c r="L164" s="44"/>
      <c r="M164" s="242" t="s">
        <v>1</v>
      </c>
      <c r="N164" s="243" t="s">
        <v>45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151</v>
      </c>
      <c r="AT164" s="246" t="s">
        <v>130</v>
      </c>
      <c r="AU164" s="246" t="s">
        <v>90</v>
      </c>
      <c r="AY164" s="17" t="s">
        <v>127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88</v>
      </c>
      <c r="BK164" s="247">
        <f>ROUND(I164*H164,2)</f>
        <v>0</v>
      </c>
      <c r="BL164" s="17" t="s">
        <v>151</v>
      </c>
      <c r="BM164" s="246" t="s">
        <v>205</v>
      </c>
    </row>
    <row r="165" s="12" customFormat="1" ht="22.8" customHeight="1">
      <c r="A165" s="12"/>
      <c r="B165" s="219"/>
      <c r="C165" s="220"/>
      <c r="D165" s="221" t="s">
        <v>79</v>
      </c>
      <c r="E165" s="233" t="s">
        <v>206</v>
      </c>
      <c r="F165" s="233" t="s">
        <v>207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SUM(P166:P169)</f>
        <v>0</v>
      </c>
      <c r="Q165" s="227"/>
      <c r="R165" s="228">
        <f>SUM(R166:R169)</f>
        <v>0</v>
      </c>
      <c r="S165" s="227"/>
      <c r="T165" s="229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88</v>
      </c>
      <c r="AT165" s="231" t="s">
        <v>79</v>
      </c>
      <c r="AU165" s="231" t="s">
        <v>88</v>
      </c>
      <c r="AY165" s="230" t="s">
        <v>127</v>
      </c>
      <c r="BK165" s="232">
        <f>SUM(BK166:BK169)</f>
        <v>0</v>
      </c>
    </row>
    <row r="166" s="2" customFormat="1" ht="33" customHeight="1">
      <c r="A166" s="38"/>
      <c r="B166" s="39"/>
      <c r="C166" s="235" t="s">
        <v>208</v>
      </c>
      <c r="D166" s="235" t="s">
        <v>130</v>
      </c>
      <c r="E166" s="236" t="s">
        <v>209</v>
      </c>
      <c r="F166" s="237" t="s">
        <v>210</v>
      </c>
      <c r="G166" s="238" t="s">
        <v>211</v>
      </c>
      <c r="H166" s="239">
        <v>50.625</v>
      </c>
      <c r="I166" s="240"/>
      <c r="J166" s="241">
        <f>ROUND(I166*H166,2)</f>
        <v>0</v>
      </c>
      <c r="K166" s="237" t="s">
        <v>176</v>
      </c>
      <c r="L166" s="44"/>
      <c r="M166" s="242" t="s">
        <v>1</v>
      </c>
      <c r="N166" s="243" t="s">
        <v>45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151</v>
      </c>
      <c r="AT166" s="246" t="s">
        <v>130</v>
      </c>
      <c r="AU166" s="246" t="s">
        <v>90</v>
      </c>
      <c r="AY166" s="17" t="s">
        <v>127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88</v>
      </c>
      <c r="BK166" s="247">
        <f>ROUND(I166*H166,2)</f>
        <v>0</v>
      </c>
      <c r="BL166" s="17" t="s">
        <v>151</v>
      </c>
      <c r="BM166" s="246" t="s">
        <v>212</v>
      </c>
    </row>
    <row r="167" s="14" customFormat="1">
      <c r="A167" s="14"/>
      <c r="B167" s="259"/>
      <c r="C167" s="260"/>
      <c r="D167" s="250" t="s">
        <v>135</v>
      </c>
      <c r="E167" s="261" t="s">
        <v>1</v>
      </c>
      <c r="F167" s="262" t="s">
        <v>213</v>
      </c>
      <c r="G167" s="260"/>
      <c r="H167" s="263">
        <v>50.625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135</v>
      </c>
      <c r="AU167" s="269" t="s">
        <v>90</v>
      </c>
      <c r="AV167" s="14" t="s">
        <v>90</v>
      </c>
      <c r="AW167" s="14" t="s">
        <v>36</v>
      </c>
      <c r="AX167" s="14" t="s">
        <v>88</v>
      </c>
      <c r="AY167" s="269" t="s">
        <v>127</v>
      </c>
    </row>
    <row r="168" s="2" customFormat="1" ht="33" customHeight="1">
      <c r="A168" s="38"/>
      <c r="B168" s="39"/>
      <c r="C168" s="235" t="s">
        <v>214</v>
      </c>
      <c r="D168" s="235" t="s">
        <v>130</v>
      </c>
      <c r="E168" s="236" t="s">
        <v>215</v>
      </c>
      <c r="F168" s="237" t="s">
        <v>216</v>
      </c>
      <c r="G168" s="238" t="s">
        <v>211</v>
      </c>
      <c r="H168" s="239">
        <v>20.25</v>
      </c>
      <c r="I168" s="240"/>
      <c r="J168" s="241">
        <f>ROUND(I168*H168,2)</f>
        <v>0</v>
      </c>
      <c r="K168" s="237" t="s">
        <v>176</v>
      </c>
      <c r="L168" s="44"/>
      <c r="M168" s="242" t="s">
        <v>1</v>
      </c>
      <c r="N168" s="243" t="s">
        <v>45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151</v>
      </c>
      <c r="AT168" s="246" t="s">
        <v>130</v>
      </c>
      <c r="AU168" s="246" t="s">
        <v>90</v>
      </c>
      <c r="AY168" s="17" t="s">
        <v>127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88</v>
      </c>
      <c r="BK168" s="247">
        <f>ROUND(I168*H168,2)</f>
        <v>0</v>
      </c>
      <c r="BL168" s="17" t="s">
        <v>151</v>
      </c>
      <c r="BM168" s="246" t="s">
        <v>217</v>
      </c>
    </row>
    <row r="169" s="14" customFormat="1">
      <c r="A169" s="14"/>
      <c r="B169" s="259"/>
      <c r="C169" s="260"/>
      <c r="D169" s="250" t="s">
        <v>135</v>
      </c>
      <c r="E169" s="261" t="s">
        <v>1</v>
      </c>
      <c r="F169" s="262" t="s">
        <v>218</v>
      </c>
      <c r="G169" s="260"/>
      <c r="H169" s="263">
        <v>20.25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9" t="s">
        <v>135</v>
      </c>
      <c r="AU169" s="269" t="s">
        <v>90</v>
      </c>
      <c r="AV169" s="14" t="s">
        <v>90</v>
      </c>
      <c r="AW169" s="14" t="s">
        <v>36</v>
      </c>
      <c r="AX169" s="14" t="s">
        <v>88</v>
      </c>
      <c r="AY169" s="269" t="s">
        <v>127</v>
      </c>
    </row>
    <row r="170" s="12" customFormat="1" ht="22.8" customHeight="1">
      <c r="A170" s="12"/>
      <c r="B170" s="219"/>
      <c r="C170" s="220"/>
      <c r="D170" s="221" t="s">
        <v>79</v>
      </c>
      <c r="E170" s="233" t="s">
        <v>94</v>
      </c>
      <c r="F170" s="233" t="s">
        <v>219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SUM(P171:P180)</f>
        <v>0</v>
      </c>
      <c r="Q170" s="227"/>
      <c r="R170" s="228">
        <f>SUM(R171:R180)</f>
        <v>78.866290000000006</v>
      </c>
      <c r="S170" s="227"/>
      <c r="T170" s="229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88</v>
      </c>
      <c r="AT170" s="231" t="s">
        <v>79</v>
      </c>
      <c r="AU170" s="231" t="s">
        <v>88</v>
      </c>
      <c r="AY170" s="230" t="s">
        <v>127</v>
      </c>
      <c r="BK170" s="232">
        <f>SUM(BK171:BK180)</f>
        <v>0</v>
      </c>
    </row>
    <row r="171" s="2" customFormat="1" ht="21.75" customHeight="1">
      <c r="A171" s="38"/>
      <c r="B171" s="39"/>
      <c r="C171" s="235" t="s">
        <v>220</v>
      </c>
      <c r="D171" s="235" t="s">
        <v>130</v>
      </c>
      <c r="E171" s="236" t="s">
        <v>221</v>
      </c>
      <c r="F171" s="237" t="s">
        <v>222</v>
      </c>
      <c r="G171" s="238" t="s">
        <v>223</v>
      </c>
      <c r="H171" s="239">
        <v>1</v>
      </c>
      <c r="I171" s="240"/>
      <c r="J171" s="241">
        <f>ROUND(I171*H171,2)</f>
        <v>0</v>
      </c>
      <c r="K171" s="237" t="s">
        <v>1</v>
      </c>
      <c r="L171" s="44"/>
      <c r="M171" s="242" t="s">
        <v>1</v>
      </c>
      <c r="N171" s="243" t="s">
        <v>45</v>
      </c>
      <c r="O171" s="91"/>
      <c r="P171" s="244">
        <f>O171*H171</f>
        <v>0</v>
      </c>
      <c r="Q171" s="244">
        <v>0.00064000000000000005</v>
      </c>
      <c r="R171" s="244">
        <f>Q171*H171</f>
        <v>0.00064000000000000005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151</v>
      </c>
      <c r="AT171" s="246" t="s">
        <v>130</v>
      </c>
      <c r="AU171" s="246" t="s">
        <v>90</v>
      </c>
      <c r="AY171" s="17" t="s">
        <v>127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88</v>
      </c>
      <c r="BK171" s="247">
        <f>ROUND(I171*H171,2)</f>
        <v>0</v>
      </c>
      <c r="BL171" s="17" t="s">
        <v>151</v>
      </c>
      <c r="BM171" s="246" t="s">
        <v>224</v>
      </c>
    </row>
    <row r="172" s="2" customFormat="1" ht="21.75" customHeight="1">
      <c r="A172" s="38"/>
      <c r="B172" s="39"/>
      <c r="C172" s="235" t="s">
        <v>225</v>
      </c>
      <c r="D172" s="235" t="s">
        <v>130</v>
      </c>
      <c r="E172" s="236" t="s">
        <v>226</v>
      </c>
      <c r="F172" s="237" t="s">
        <v>227</v>
      </c>
      <c r="G172" s="238" t="s">
        <v>133</v>
      </c>
      <c r="H172" s="239">
        <v>5</v>
      </c>
      <c r="I172" s="240"/>
      <c r="J172" s="241">
        <f>ROUND(I172*H172,2)</f>
        <v>0</v>
      </c>
      <c r="K172" s="237" t="s">
        <v>1</v>
      </c>
      <c r="L172" s="44"/>
      <c r="M172" s="242" t="s">
        <v>1</v>
      </c>
      <c r="N172" s="243" t="s">
        <v>45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151</v>
      </c>
      <c r="AT172" s="246" t="s">
        <v>130</v>
      </c>
      <c r="AU172" s="246" t="s">
        <v>90</v>
      </c>
      <c r="AY172" s="17" t="s">
        <v>127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88</v>
      </c>
      <c r="BK172" s="247">
        <f>ROUND(I172*H172,2)</f>
        <v>0</v>
      </c>
      <c r="BL172" s="17" t="s">
        <v>151</v>
      </c>
      <c r="BM172" s="246" t="s">
        <v>228</v>
      </c>
    </row>
    <row r="173" s="2" customFormat="1" ht="21.75" customHeight="1">
      <c r="A173" s="38"/>
      <c r="B173" s="39"/>
      <c r="C173" s="235" t="s">
        <v>229</v>
      </c>
      <c r="D173" s="235" t="s">
        <v>130</v>
      </c>
      <c r="E173" s="236" t="s">
        <v>230</v>
      </c>
      <c r="F173" s="237" t="s">
        <v>231</v>
      </c>
      <c r="G173" s="238" t="s">
        <v>175</v>
      </c>
      <c r="H173" s="239">
        <v>135</v>
      </c>
      <c r="I173" s="240"/>
      <c r="J173" s="241">
        <f>ROUND(I173*H173,2)</f>
        <v>0</v>
      </c>
      <c r="K173" s="237" t="s">
        <v>176</v>
      </c>
      <c r="L173" s="44"/>
      <c r="M173" s="242" t="s">
        <v>1</v>
      </c>
      <c r="N173" s="243" t="s">
        <v>45</v>
      </c>
      <c r="O173" s="91"/>
      <c r="P173" s="244">
        <f>O173*H173</f>
        <v>0</v>
      </c>
      <c r="Q173" s="244">
        <v>0.00068999999999999997</v>
      </c>
      <c r="R173" s="244">
        <f>Q173*H173</f>
        <v>0.093149999999999997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151</v>
      </c>
      <c r="AT173" s="246" t="s">
        <v>130</v>
      </c>
      <c r="AU173" s="246" t="s">
        <v>90</v>
      </c>
      <c r="AY173" s="17" t="s">
        <v>127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88</v>
      </c>
      <c r="BK173" s="247">
        <f>ROUND(I173*H173,2)</f>
        <v>0</v>
      </c>
      <c r="BL173" s="17" t="s">
        <v>151</v>
      </c>
      <c r="BM173" s="246" t="s">
        <v>232</v>
      </c>
    </row>
    <row r="174" s="14" customFormat="1">
      <c r="A174" s="14"/>
      <c r="B174" s="259"/>
      <c r="C174" s="260"/>
      <c r="D174" s="250" t="s">
        <v>135</v>
      </c>
      <c r="E174" s="261" t="s">
        <v>1</v>
      </c>
      <c r="F174" s="262" t="s">
        <v>233</v>
      </c>
      <c r="G174" s="260"/>
      <c r="H174" s="263">
        <v>135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9" t="s">
        <v>135</v>
      </c>
      <c r="AU174" s="269" t="s">
        <v>90</v>
      </c>
      <c r="AV174" s="14" t="s">
        <v>90</v>
      </c>
      <c r="AW174" s="14" t="s">
        <v>36</v>
      </c>
      <c r="AX174" s="14" t="s">
        <v>88</v>
      </c>
      <c r="AY174" s="269" t="s">
        <v>127</v>
      </c>
    </row>
    <row r="175" s="2" customFormat="1" ht="33" customHeight="1">
      <c r="A175" s="38"/>
      <c r="B175" s="39"/>
      <c r="C175" s="235" t="s">
        <v>234</v>
      </c>
      <c r="D175" s="235" t="s">
        <v>130</v>
      </c>
      <c r="E175" s="236" t="s">
        <v>235</v>
      </c>
      <c r="F175" s="237" t="s">
        <v>236</v>
      </c>
      <c r="G175" s="238" t="s">
        <v>175</v>
      </c>
      <c r="H175" s="239">
        <v>135</v>
      </c>
      <c r="I175" s="240"/>
      <c r="J175" s="241">
        <f>ROUND(I175*H175,2)</f>
        <v>0</v>
      </c>
      <c r="K175" s="237" t="s">
        <v>176</v>
      </c>
      <c r="L175" s="44"/>
      <c r="M175" s="242" t="s">
        <v>1</v>
      </c>
      <c r="N175" s="243" t="s">
        <v>45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151</v>
      </c>
      <c r="AT175" s="246" t="s">
        <v>130</v>
      </c>
      <c r="AU175" s="246" t="s">
        <v>90</v>
      </c>
      <c r="AY175" s="17" t="s">
        <v>127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88</v>
      </c>
      <c r="BK175" s="247">
        <f>ROUND(I175*H175,2)</f>
        <v>0</v>
      </c>
      <c r="BL175" s="17" t="s">
        <v>151</v>
      </c>
      <c r="BM175" s="246" t="s">
        <v>237</v>
      </c>
    </row>
    <row r="176" s="14" customFormat="1">
      <c r="A176" s="14"/>
      <c r="B176" s="259"/>
      <c r="C176" s="260"/>
      <c r="D176" s="250" t="s">
        <v>135</v>
      </c>
      <c r="E176" s="261" t="s">
        <v>1</v>
      </c>
      <c r="F176" s="262" t="s">
        <v>233</v>
      </c>
      <c r="G176" s="260"/>
      <c r="H176" s="263">
        <v>135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135</v>
      </c>
      <c r="AU176" s="269" t="s">
        <v>90</v>
      </c>
      <c r="AV176" s="14" t="s">
        <v>90</v>
      </c>
      <c r="AW176" s="14" t="s">
        <v>36</v>
      </c>
      <c r="AX176" s="14" t="s">
        <v>88</v>
      </c>
      <c r="AY176" s="269" t="s">
        <v>127</v>
      </c>
    </row>
    <row r="177" s="2" customFormat="1" ht="44.25" customHeight="1">
      <c r="A177" s="38"/>
      <c r="B177" s="39"/>
      <c r="C177" s="235" t="s">
        <v>238</v>
      </c>
      <c r="D177" s="235" t="s">
        <v>130</v>
      </c>
      <c r="E177" s="236" t="s">
        <v>239</v>
      </c>
      <c r="F177" s="237" t="s">
        <v>240</v>
      </c>
      <c r="G177" s="238" t="s">
        <v>175</v>
      </c>
      <c r="H177" s="239">
        <v>135</v>
      </c>
      <c r="I177" s="240"/>
      <c r="J177" s="241">
        <f>ROUND(I177*H177,2)</f>
        <v>0</v>
      </c>
      <c r="K177" s="237" t="s">
        <v>176</v>
      </c>
      <c r="L177" s="44"/>
      <c r="M177" s="242" t="s">
        <v>1</v>
      </c>
      <c r="N177" s="243" t="s">
        <v>45</v>
      </c>
      <c r="O177" s="91"/>
      <c r="P177" s="244">
        <f>O177*H177</f>
        <v>0</v>
      </c>
      <c r="Q177" s="244">
        <v>0.083500000000000005</v>
      </c>
      <c r="R177" s="244">
        <f>Q177*H177</f>
        <v>11.272500000000001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151</v>
      </c>
      <c r="AT177" s="246" t="s">
        <v>130</v>
      </c>
      <c r="AU177" s="246" t="s">
        <v>90</v>
      </c>
      <c r="AY177" s="17" t="s">
        <v>127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88</v>
      </c>
      <c r="BK177" s="247">
        <f>ROUND(I177*H177,2)</f>
        <v>0</v>
      </c>
      <c r="BL177" s="17" t="s">
        <v>151</v>
      </c>
      <c r="BM177" s="246" t="s">
        <v>241</v>
      </c>
    </row>
    <row r="178" s="14" customFormat="1">
      <c r="A178" s="14"/>
      <c r="B178" s="259"/>
      <c r="C178" s="260"/>
      <c r="D178" s="250" t="s">
        <v>135</v>
      </c>
      <c r="E178" s="261" t="s">
        <v>1</v>
      </c>
      <c r="F178" s="262" t="s">
        <v>233</v>
      </c>
      <c r="G178" s="260"/>
      <c r="H178" s="263">
        <v>135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135</v>
      </c>
      <c r="AU178" s="269" t="s">
        <v>90</v>
      </c>
      <c r="AV178" s="14" t="s">
        <v>90</v>
      </c>
      <c r="AW178" s="14" t="s">
        <v>36</v>
      </c>
      <c r="AX178" s="14" t="s">
        <v>88</v>
      </c>
      <c r="AY178" s="269" t="s">
        <v>127</v>
      </c>
    </row>
    <row r="179" s="2" customFormat="1" ht="16.5" customHeight="1">
      <c r="A179" s="38"/>
      <c r="B179" s="39"/>
      <c r="C179" s="270" t="s">
        <v>242</v>
      </c>
      <c r="D179" s="270" t="s">
        <v>243</v>
      </c>
      <c r="E179" s="271" t="s">
        <v>244</v>
      </c>
      <c r="F179" s="272" t="s">
        <v>245</v>
      </c>
      <c r="G179" s="273" t="s">
        <v>133</v>
      </c>
      <c r="H179" s="274">
        <v>25</v>
      </c>
      <c r="I179" s="275"/>
      <c r="J179" s="276">
        <f>ROUND(I179*H179,2)</f>
        <v>0</v>
      </c>
      <c r="K179" s="272" t="s">
        <v>176</v>
      </c>
      <c r="L179" s="277"/>
      <c r="M179" s="278" t="s">
        <v>1</v>
      </c>
      <c r="N179" s="279" t="s">
        <v>45</v>
      </c>
      <c r="O179" s="91"/>
      <c r="P179" s="244">
        <f>O179*H179</f>
        <v>0</v>
      </c>
      <c r="Q179" s="244">
        <v>2.7000000000000002</v>
      </c>
      <c r="R179" s="244">
        <f>Q179*H179</f>
        <v>67.5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246</v>
      </c>
      <c r="AT179" s="246" t="s">
        <v>243</v>
      </c>
      <c r="AU179" s="246" t="s">
        <v>90</v>
      </c>
      <c r="AY179" s="17" t="s">
        <v>127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88</v>
      </c>
      <c r="BK179" s="247">
        <f>ROUND(I179*H179,2)</f>
        <v>0</v>
      </c>
      <c r="BL179" s="17" t="s">
        <v>151</v>
      </c>
      <c r="BM179" s="246" t="s">
        <v>247</v>
      </c>
    </row>
    <row r="180" s="2" customFormat="1">
      <c r="A180" s="38"/>
      <c r="B180" s="39"/>
      <c r="C180" s="40"/>
      <c r="D180" s="250" t="s">
        <v>248</v>
      </c>
      <c r="E180" s="40"/>
      <c r="F180" s="280" t="s">
        <v>249</v>
      </c>
      <c r="G180" s="40"/>
      <c r="H180" s="40"/>
      <c r="I180" s="144"/>
      <c r="J180" s="40"/>
      <c r="K180" s="40"/>
      <c r="L180" s="44"/>
      <c r="M180" s="281"/>
      <c r="N180" s="282"/>
      <c r="O180" s="283"/>
      <c r="P180" s="283"/>
      <c r="Q180" s="283"/>
      <c r="R180" s="283"/>
      <c r="S180" s="283"/>
      <c r="T180" s="284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248</v>
      </c>
      <c r="AU180" s="17" t="s">
        <v>90</v>
      </c>
    </row>
    <row r="181" s="2" customFormat="1" ht="6.96" customHeight="1">
      <c r="A181" s="38"/>
      <c r="B181" s="66"/>
      <c r="C181" s="67"/>
      <c r="D181" s="67"/>
      <c r="E181" s="67"/>
      <c r="F181" s="67"/>
      <c r="G181" s="67"/>
      <c r="H181" s="67"/>
      <c r="I181" s="183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sheet="1" autoFilter="0" formatColumns="0" formatRows="0" objects="1" scenarios="1" spinCount="100000" saltValue="HmTPj1P7Dp9ddmc4RNJK95P5iWV1uBvN9692WXjHcksV/qOC9bycVLohaTghB4oR+O4WkaH1sMpIYSkSmU5aLw==" hashValue="XEoQ06Euj9QJK3jkqzohLvVSJQvdrx0kq5zQoa0PUedEhLi3DYn79g63OH/fLJdeLD+PHF5wnGxmFVs+s2hRxA==" algorithmName="SHA-512" password="CC35"/>
  <autoFilter ref="C120:K18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="1" customFormat="1" ht="24.96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Demolice objektu Sokolov - Heyrovského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250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ROUND((SUM(BE120:BE202)),  2)</f>
        <v>0</v>
      </c>
      <c r="G33" s="38"/>
      <c r="H33" s="38"/>
      <c r="I33" s="162">
        <v>0.20999999999999999</v>
      </c>
      <c r="J33" s="161">
        <f>ROUND(((SUM(BE120:BE202))*I33),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46</v>
      </c>
      <c r="F34" s="161">
        <f>ROUND((SUM(BF120:BF202)),  2)</f>
        <v>0</v>
      </c>
      <c r="G34" s="38"/>
      <c r="H34" s="38"/>
      <c r="I34" s="162">
        <v>0.14999999999999999</v>
      </c>
      <c r="J34" s="161">
        <f>ROUND(((SUM(BF120:BF202))*I34),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47</v>
      </c>
      <c r="F35" s="161">
        <f>ROUND((SUM(BG120:BG202)),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48</v>
      </c>
      <c r="F36" s="161">
        <f>ROUND((SUM(BH120:BH202)),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49</v>
      </c>
      <c r="F37" s="161">
        <f>ROUND((SUM(BI120:BI202)),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Demolice objektu Sokolov - Heyrovského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02 - Demolice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="9" customFormat="1" ht="24.96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251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252</v>
      </c>
      <c r="E99" s="203"/>
      <c r="F99" s="203"/>
      <c r="G99" s="203"/>
      <c r="H99" s="203"/>
      <c r="I99" s="204"/>
      <c r="J99" s="205">
        <f>J134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253</v>
      </c>
      <c r="E100" s="203"/>
      <c r="F100" s="203"/>
      <c r="G100" s="203"/>
      <c r="H100" s="203"/>
      <c r="I100" s="204"/>
      <c r="J100" s="205">
        <f>J194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113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7" t="str">
        <f>E7</f>
        <v>Demolice objektu Sokolov - Heyrovského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101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02 - Demolice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Sokolov</v>
      </c>
      <c r="G114" s="40"/>
      <c r="H114" s="40"/>
      <c r="I114" s="147" t="s">
        <v>22</v>
      </c>
      <c r="J114" s="79" t="str">
        <f>IF(J12="","",J12)</f>
        <v>12. 12. 2019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Sokolov</v>
      </c>
      <c r="G116" s="40"/>
      <c r="H116" s="40"/>
      <c r="I116" s="147" t="s">
        <v>32</v>
      </c>
      <c r="J116" s="36" t="str">
        <f>E21</f>
        <v>AWT Rekultivace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Ing. Kropáčová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7"/>
      <c r="B119" s="208"/>
      <c r="C119" s="209" t="s">
        <v>114</v>
      </c>
      <c r="D119" s="210" t="s">
        <v>65</v>
      </c>
      <c r="E119" s="210" t="s">
        <v>61</v>
      </c>
      <c r="F119" s="210" t="s">
        <v>62</v>
      </c>
      <c r="G119" s="210" t="s">
        <v>115</v>
      </c>
      <c r="H119" s="210" t="s">
        <v>116</v>
      </c>
      <c r="I119" s="211" t="s">
        <v>117</v>
      </c>
      <c r="J119" s="210" t="s">
        <v>105</v>
      </c>
      <c r="K119" s="212" t="s">
        <v>118</v>
      </c>
      <c r="L119" s="213"/>
      <c r="M119" s="100" t="s">
        <v>1</v>
      </c>
      <c r="N119" s="101" t="s">
        <v>44</v>
      </c>
      <c r="O119" s="101" t="s">
        <v>119</v>
      </c>
      <c r="P119" s="101" t="s">
        <v>120</v>
      </c>
      <c r="Q119" s="101" t="s">
        <v>121</v>
      </c>
      <c r="R119" s="101" t="s">
        <v>122</v>
      </c>
      <c r="S119" s="101" t="s">
        <v>123</v>
      </c>
      <c r="T119" s="102" t="s">
        <v>124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8"/>
      <c r="B120" s="39"/>
      <c r="C120" s="107" t="s">
        <v>125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0.00072000000000000005</v>
      </c>
      <c r="S120" s="104"/>
      <c r="T120" s="217">
        <f>T121</f>
        <v>3532.9375200000004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107</v>
      </c>
      <c r="BK120" s="218">
        <f>BK121</f>
        <v>0</v>
      </c>
    </row>
    <row r="121" s="12" customFormat="1" ht="25.92" customHeight="1">
      <c r="A121" s="12"/>
      <c r="B121" s="219"/>
      <c r="C121" s="220"/>
      <c r="D121" s="221" t="s">
        <v>79</v>
      </c>
      <c r="E121" s="222" t="s">
        <v>126</v>
      </c>
      <c r="F121" s="222" t="s">
        <v>126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P122+P134+P194</f>
        <v>0</v>
      </c>
      <c r="Q121" s="227"/>
      <c r="R121" s="228">
        <f>R122+R134+R194</f>
        <v>0.00072000000000000005</v>
      </c>
      <c r="S121" s="227"/>
      <c r="T121" s="229">
        <f>T122+T134+T194</f>
        <v>3532.9375200000004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88</v>
      </c>
      <c r="AT121" s="231" t="s">
        <v>79</v>
      </c>
      <c r="AU121" s="231" t="s">
        <v>80</v>
      </c>
      <c r="AY121" s="230" t="s">
        <v>127</v>
      </c>
      <c r="BK121" s="232">
        <f>BK122+BK134+BK194</f>
        <v>0</v>
      </c>
    </row>
    <row r="122" s="12" customFormat="1" ht="22.8" customHeight="1">
      <c r="A122" s="12"/>
      <c r="B122" s="219"/>
      <c r="C122" s="220"/>
      <c r="D122" s="221" t="s">
        <v>79</v>
      </c>
      <c r="E122" s="233" t="s">
        <v>206</v>
      </c>
      <c r="F122" s="233" t="s">
        <v>92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SUM(P123:P133)</f>
        <v>0</v>
      </c>
      <c r="Q122" s="227"/>
      <c r="R122" s="228">
        <f>SUM(R123:R133)</f>
        <v>0.00072000000000000005</v>
      </c>
      <c r="S122" s="227"/>
      <c r="T122" s="229">
        <f>SUM(T123:T133)</f>
        <v>3532.9375200000004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88</v>
      </c>
      <c r="AT122" s="231" t="s">
        <v>79</v>
      </c>
      <c r="AU122" s="231" t="s">
        <v>88</v>
      </c>
      <c r="AY122" s="230" t="s">
        <v>127</v>
      </c>
      <c r="BK122" s="232">
        <f>SUM(BK123:BK133)</f>
        <v>0</v>
      </c>
    </row>
    <row r="123" s="2" customFormat="1" ht="21.75" customHeight="1">
      <c r="A123" s="38"/>
      <c r="B123" s="39"/>
      <c r="C123" s="235" t="s">
        <v>88</v>
      </c>
      <c r="D123" s="235" t="s">
        <v>130</v>
      </c>
      <c r="E123" s="236" t="s">
        <v>254</v>
      </c>
      <c r="F123" s="237" t="s">
        <v>255</v>
      </c>
      <c r="G123" s="238" t="s">
        <v>133</v>
      </c>
      <c r="H123" s="239">
        <v>8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45</v>
      </c>
      <c r="O123" s="91"/>
      <c r="P123" s="244">
        <f>O123*H123</f>
        <v>0</v>
      </c>
      <c r="Q123" s="244">
        <v>9.0000000000000006E-05</v>
      </c>
      <c r="R123" s="244">
        <f>Q123*H123</f>
        <v>0.00072000000000000005</v>
      </c>
      <c r="S123" s="244">
        <v>0.0030000000000000001</v>
      </c>
      <c r="T123" s="245">
        <f>S123*H123</f>
        <v>0.024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151</v>
      </c>
      <c r="AT123" s="246" t="s">
        <v>130</v>
      </c>
      <c r="AU123" s="246" t="s">
        <v>90</v>
      </c>
      <c r="AY123" s="17" t="s">
        <v>127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88</v>
      </c>
      <c r="BK123" s="247">
        <f>ROUND(I123*H123,2)</f>
        <v>0</v>
      </c>
      <c r="BL123" s="17" t="s">
        <v>151</v>
      </c>
      <c r="BM123" s="246" t="s">
        <v>256</v>
      </c>
    </row>
    <row r="124" s="2" customFormat="1" ht="33" customHeight="1">
      <c r="A124" s="38"/>
      <c r="B124" s="39"/>
      <c r="C124" s="235" t="s">
        <v>257</v>
      </c>
      <c r="D124" s="235" t="s">
        <v>130</v>
      </c>
      <c r="E124" s="236" t="s">
        <v>258</v>
      </c>
      <c r="F124" s="237" t="s">
        <v>259</v>
      </c>
      <c r="G124" s="238" t="s">
        <v>211</v>
      </c>
      <c r="H124" s="239">
        <v>4985.0640000000003</v>
      </c>
      <c r="I124" s="240"/>
      <c r="J124" s="241">
        <f>ROUND(I124*H124,2)</f>
        <v>0</v>
      </c>
      <c r="K124" s="237" t="s">
        <v>176</v>
      </c>
      <c r="L124" s="44"/>
      <c r="M124" s="242" t="s">
        <v>1</v>
      </c>
      <c r="N124" s="243" t="s">
        <v>45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0.68000000000000005</v>
      </c>
      <c r="T124" s="245">
        <f>S124*H124</f>
        <v>3389.8435200000004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151</v>
      </c>
      <c r="AT124" s="246" t="s">
        <v>130</v>
      </c>
      <c r="AU124" s="246" t="s">
        <v>90</v>
      </c>
      <c r="AY124" s="17" t="s">
        <v>127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88</v>
      </c>
      <c r="BK124" s="247">
        <f>ROUND(I124*H124,2)</f>
        <v>0</v>
      </c>
      <c r="BL124" s="17" t="s">
        <v>151</v>
      </c>
      <c r="BM124" s="246" t="s">
        <v>260</v>
      </c>
    </row>
    <row r="125" s="14" customFormat="1">
      <c r="A125" s="14"/>
      <c r="B125" s="259"/>
      <c r="C125" s="260"/>
      <c r="D125" s="250" t="s">
        <v>135</v>
      </c>
      <c r="E125" s="261" t="s">
        <v>1</v>
      </c>
      <c r="F125" s="262" t="s">
        <v>261</v>
      </c>
      <c r="G125" s="260"/>
      <c r="H125" s="263">
        <v>4985.0640000000003</v>
      </c>
      <c r="I125" s="264"/>
      <c r="J125" s="260"/>
      <c r="K125" s="260"/>
      <c r="L125" s="265"/>
      <c r="M125" s="266"/>
      <c r="N125" s="267"/>
      <c r="O125" s="267"/>
      <c r="P125" s="267"/>
      <c r="Q125" s="267"/>
      <c r="R125" s="267"/>
      <c r="S125" s="267"/>
      <c r="T125" s="26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9" t="s">
        <v>135</v>
      </c>
      <c r="AU125" s="269" t="s">
        <v>90</v>
      </c>
      <c r="AV125" s="14" t="s">
        <v>90</v>
      </c>
      <c r="AW125" s="14" t="s">
        <v>36</v>
      </c>
      <c r="AX125" s="14" t="s">
        <v>88</v>
      </c>
      <c r="AY125" s="269" t="s">
        <v>127</v>
      </c>
    </row>
    <row r="126" s="2" customFormat="1" ht="21.75" customHeight="1">
      <c r="A126" s="38"/>
      <c r="B126" s="39"/>
      <c r="C126" s="235" t="s">
        <v>163</v>
      </c>
      <c r="D126" s="235" t="s">
        <v>130</v>
      </c>
      <c r="E126" s="236" t="s">
        <v>262</v>
      </c>
      <c r="F126" s="237" t="s">
        <v>263</v>
      </c>
      <c r="G126" s="238" t="s">
        <v>211</v>
      </c>
      <c r="H126" s="239">
        <v>9.5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45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2.4100000000000001</v>
      </c>
      <c r="T126" s="245">
        <f>S126*H126</f>
        <v>22.895000000000003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151</v>
      </c>
      <c r="AT126" s="246" t="s">
        <v>130</v>
      </c>
      <c r="AU126" s="246" t="s">
        <v>90</v>
      </c>
      <c r="AY126" s="17" t="s">
        <v>127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88</v>
      </c>
      <c r="BK126" s="247">
        <f>ROUND(I126*H126,2)</f>
        <v>0</v>
      </c>
      <c r="BL126" s="17" t="s">
        <v>151</v>
      </c>
      <c r="BM126" s="246" t="s">
        <v>264</v>
      </c>
    </row>
    <row r="127" s="14" customFormat="1">
      <c r="A127" s="14"/>
      <c r="B127" s="259"/>
      <c r="C127" s="260"/>
      <c r="D127" s="250" t="s">
        <v>135</v>
      </c>
      <c r="E127" s="261" t="s">
        <v>1</v>
      </c>
      <c r="F127" s="262" t="s">
        <v>265</v>
      </c>
      <c r="G127" s="260"/>
      <c r="H127" s="263">
        <v>9.5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9" t="s">
        <v>135</v>
      </c>
      <c r="AU127" s="269" t="s">
        <v>90</v>
      </c>
      <c r="AV127" s="14" t="s">
        <v>90</v>
      </c>
      <c r="AW127" s="14" t="s">
        <v>36</v>
      </c>
      <c r="AX127" s="14" t="s">
        <v>80</v>
      </c>
      <c r="AY127" s="269" t="s">
        <v>127</v>
      </c>
    </row>
    <row r="128" s="15" customFormat="1">
      <c r="A128" s="15"/>
      <c r="B128" s="285"/>
      <c r="C128" s="286"/>
      <c r="D128" s="250" t="s">
        <v>135</v>
      </c>
      <c r="E128" s="287" t="s">
        <v>1</v>
      </c>
      <c r="F128" s="288" t="s">
        <v>266</v>
      </c>
      <c r="G128" s="286"/>
      <c r="H128" s="289">
        <v>9.5</v>
      </c>
      <c r="I128" s="290"/>
      <c r="J128" s="286"/>
      <c r="K128" s="286"/>
      <c r="L128" s="291"/>
      <c r="M128" s="292"/>
      <c r="N128" s="293"/>
      <c r="O128" s="293"/>
      <c r="P128" s="293"/>
      <c r="Q128" s="293"/>
      <c r="R128" s="293"/>
      <c r="S128" s="293"/>
      <c r="T128" s="29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5" t="s">
        <v>135</v>
      </c>
      <c r="AU128" s="295" t="s">
        <v>90</v>
      </c>
      <c r="AV128" s="15" t="s">
        <v>151</v>
      </c>
      <c r="AW128" s="15" t="s">
        <v>36</v>
      </c>
      <c r="AX128" s="15" t="s">
        <v>88</v>
      </c>
      <c r="AY128" s="295" t="s">
        <v>127</v>
      </c>
    </row>
    <row r="129" s="2" customFormat="1" ht="55.5" customHeight="1">
      <c r="A129" s="38"/>
      <c r="B129" s="39"/>
      <c r="C129" s="235" t="s">
        <v>267</v>
      </c>
      <c r="D129" s="235" t="s">
        <v>130</v>
      </c>
      <c r="E129" s="236" t="s">
        <v>268</v>
      </c>
      <c r="F129" s="237" t="s">
        <v>269</v>
      </c>
      <c r="G129" s="238" t="s">
        <v>175</v>
      </c>
      <c r="H129" s="239">
        <v>165</v>
      </c>
      <c r="I129" s="240"/>
      <c r="J129" s="241">
        <f>ROUND(I129*H129,2)</f>
        <v>0</v>
      </c>
      <c r="K129" s="237" t="s">
        <v>176</v>
      </c>
      <c r="L129" s="44"/>
      <c r="M129" s="242" t="s">
        <v>1</v>
      </c>
      <c r="N129" s="243" t="s">
        <v>45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0.28999999999999998</v>
      </c>
      <c r="T129" s="245">
        <f>S129*H129</f>
        <v>47.849999999999994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151</v>
      </c>
      <c r="AT129" s="246" t="s">
        <v>130</v>
      </c>
      <c r="AU129" s="246" t="s">
        <v>90</v>
      </c>
      <c r="AY129" s="17" t="s">
        <v>127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88</v>
      </c>
      <c r="BK129" s="247">
        <f>ROUND(I129*H129,2)</f>
        <v>0</v>
      </c>
      <c r="BL129" s="17" t="s">
        <v>151</v>
      </c>
      <c r="BM129" s="246" t="s">
        <v>270</v>
      </c>
    </row>
    <row r="130" s="2" customFormat="1" ht="55.5" customHeight="1">
      <c r="A130" s="38"/>
      <c r="B130" s="39"/>
      <c r="C130" s="235" t="s">
        <v>271</v>
      </c>
      <c r="D130" s="235" t="s">
        <v>130</v>
      </c>
      <c r="E130" s="236" t="s">
        <v>272</v>
      </c>
      <c r="F130" s="237" t="s">
        <v>273</v>
      </c>
      <c r="G130" s="238" t="s">
        <v>175</v>
      </c>
      <c r="H130" s="239">
        <v>165</v>
      </c>
      <c r="I130" s="240"/>
      <c r="J130" s="241">
        <f>ROUND(I130*H130,2)</f>
        <v>0</v>
      </c>
      <c r="K130" s="237" t="s">
        <v>176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0.22</v>
      </c>
      <c r="T130" s="245">
        <f>S130*H130</f>
        <v>36.299999999999997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151</v>
      </c>
      <c r="AT130" s="246" t="s">
        <v>130</v>
      </c>
      <c r="AU130" s="246" t="s">
        <v>90</v>
      </c>
      <c r="AY130" s="17" t="s">
        <v>127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151</v>
      </c>
      <c r="BM130" s="246" t="s">
        <v>274</v>
      </c>
    </row>
    <row r="131" s="2" customFormat="1" ht="55.5" customHeight="1">
      <c r="A131" s="38"/>
      <c r="B131" s="39"/>
      <c r="C131" s="235" t="s">
        <v>275</v>
      </c>
      <c r="D131" s="235" t="s">
        <v>130</v>
      </c>
      <c r="E131" s="236" t="s">
        <v>276</v>
      </c>
      <c r="F131" s="237" t="s">
        <v>277</v>
      </c>
      <c r="G131" s="238" t="s">
        <v>175</v>
      </c>
      <c r="H131" s="239">
        <v>35</v>
      </c>
      <c r="I131" s="240"/>
      <c r="J131" s="241">
        <f>ROUND(I131*H131,2)</f>
        <v>0</v>
      </c>
      <c r="K131" s="237" t="s">
        <v>176</v>
      </c>
      <c r="L131" s="44"/>
      <c r="M131" s="242" t="s">
        <v>1</v>
      </c>
      <c r="N131" s="243" t="s">
        <v>45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0.28999999999999998</v>
      </c>
      <c r="T131" s="245">
        <f>S131*H131</f>
        <v>10.149999999999999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151</v>
      </c>
      <c r="AT131" s="246" t="s">
        <v>130</v>
      </c>
      <c r="AU131" s="246" t="s">
        <v>90</v>
      </c>
      <c r="AY131" s="17" t="s">
        <v>127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88</v>
      </c>
      <c r="BK131" s="247">
        <f>ROUND(I131*H131,2)</f>
        <v>0</v>
      </c>
      <c r="BL131" s="17" t="s">
        <v>151</v>
      </c>
      <c r="BM131" s="246" t="s">
        <v>278</v>
      </c>
    </row>
    <row r="132" s="2" customFormat="1" ht="55.5" customHeight="1">
      <c r="A132" s="38"/>
      <c r="B132" s="39"/>
      <c r="C132" s="235" t="s">
        <v>238</v>
      </c>
      <c r="D132" s="235" t="s">
        <v>130</v>
      </c>
      <c r="E132" s="236" t="s">
        <v>279</v>
      </c>
      <c r="F132" s="237" t="s">
        <v>280</v>
      </c>
      <c r="G132" s="238" t="s">
        <v>175</v>
      </c>
      <c r="H132" s="239">
        <v>35</v>
      </c>
      <c r="I132" s="240"/>
      <c r="J132" s="241">
        <f>ROUND(I132*H132,2)</f>
        <v>0</v>
      </c>
      <c r="K132" s="237" t="s">
        <v>176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0.625</v>
      </c>
      <c r="T132" s="245">
        <f>S132*H132</f>
        <v>21.875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151</v>
      </c>
      <c r="AT132" s="246" t="s">
        <v>130</v>
      </c>
      <c r="AU132" s="246" t="s">
        <v>90</v>
      </c>
      <c r="AY132" s="17" t="s">
        <v>127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151</v>
      </c>
      <c r="BM132" s="246" t="s">
        <v>281</v>
      </c>
    </row>
    <row r="133" s="2" customFormat="1" ht="55.5" customHeight="1">
      <c r="A133" s="38"/>
      <c r="B133" s="39"/>
      <c r="C133" s="235" t="s">
        <v>282</v>
      </c>
      <c r="D133" s="235" t="s">
        <v>130</v>
      </c>
      <c r="E133" s="236" t="s">
        <v>283</v>
      </c>
      <c r="F133" s="237" t="s">
        <v>284</v>
      </c>
      <c r="G133" s="238" t="s">
        <v>285</v>
      </c>
      <c r="H133" s="239">
        <v>16</v>
      </c>
      <c r="I133" s="240"/>
      <c r="J133" s="241">
        <f>ROUND(I133*H133,2)</f>
        <v>0</v>
      </c>
      <c r="K133" s="237" t="s">
        <v>176</v>
      </c>
      <c r="L133" s="44"/>
      <c r="M133" s="242" t="s">
        <v>1</v>
      </c>
      <c r="N133" s="243" t="s">
        <v>45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0.25</v>
      </c>
      <c r="T133" s="245">
        <f>S133*H133</f>
        <v>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151</v>
      </c>
      <c r="AT133" s="246" t="s">
        <v>130</v>
      </c>
      <c r="AU133" s="246" t="s">
        <v>90</v>
      </c>
      <c r="AY133" s="17" t="s">
        <v>127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88</v>
      </c>
      <c r="BK133" s="247">
        <f>ROUND(I133*H133,2)</f>
        <v>0</v>
      </c>
      <c r="BL133" s="17" t="s">
        <v>151</v>
      </c>
      <c r="BM133" s="246" t="s">
        <v>286</v>
      </c>
    </row>
    <row r="134" s="12" customFormat="1" ht="22.8" customHeight="1">
      <c r="A134" s="12"/>
      <c r="B134" s="219"/>
      <c r="C134" s="220"/>
      <c r="D134" s="221" t="s">
        <v>79</v>
      </c>
      <c r="E134" s="233" t="s">
        <v>94</v>
      </c>
      <c r="F134" s="233" t="s">
        <v>287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SUM(P135:P193)</f>
        <v>0</v>
      </c>
      <c r="Q134" s="227"/>
      <c r="R134" s="228">
        <f>SUM(R135:R193)</f>
        <v>0</v>
      </c>
      <c r="S134" s="227"/>
      <c r="T134" s="229">
        <f>SUM(T135:T193)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88</v>
      </c>
      <c r="AT134" s="231" t="s">
        <v>79</v>
      </c>
      <c r="AU134" s="231" t="s">
        <v>88</v>
      </c>
      <c r="AY134" s="230" t="s">
        <v>127</v>
      </c>
      <c r="BK134" s="232">
        <f>SUM(BK135:BK193)</f>
        <v>0</v>
      </c>
    </row>
    <row r="135" s="2" customFormat="1" ht="33" customHeight="1">
      <c r="A135" s="38"/>
      <c r="B135" s="39"/>
      <c r="C135" s="235" t="s">
        <v>193</v>
      </c>
      <c r="D135" s="235" t="s">
        <v>130</v>
      </c>
      <c r="E135" s="236" t="s">
        <v>288</v>
      </c>
      <c r="F135" s="237" t="s">
        <v>289</v>
      </c>
      <c r="G135" s="238" t="s">
        <v>186</v>
      </c>
      <c r="H135" s="239">
        <v>3638</v>
      </c>
      <c r="I135" s="240"/>
      <c r="J135" s="241">
        <f>ROUND(I135*H135,2)</f>
        <v>0</v>
      </c>
      <c r="K135" s="237" t="s">
        <v>1</v>
      </c>
      <c r="L135" s="44"/>
      <c r="M135" s="242" t="s">
        <v>1</v>
      </c>
      <c r="N135" s="243" t="s">
        <v>45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151</v>
      </c>
      <c r="AT135" s="246" t="s">
        <v>130</v>
      </c>
      <c r="AU135" s="246" t="s">
        <v>90</v>
      </c>
      <c r="AY135" s="17" t="s">
        <v>127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88</v>
      </c>
      <c r="BK135" s="247">
        <f>ROUND(I135*H135,2)</f>
        <v>0</v>
      </c>
      <c r="BL135" s="17" t="s">
        <v>151</v>
      </c>
      <c r="BM135" s="246" t="s">
        <v>290</v>
      </c>
    </row>
    <row r="136" s="14" customFormat="1">
      <c r="A136" s="14"/>
      <c r="B136" s="259"/>
      <c r="C136" s="260"/>
      <c r="D136" s="250" t="s">
        <v>135</v>
      </c>
      <c r="E136" s="261" t="s">
        <v>1</v>
      </c>
      <c r="F136" s="262" t="s">
        <v>291</v>
      </c>
      <c r="G136" s="260"/>
      <c r="H136" s="263">
        <v>80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9" t="s">
        <v>135</v>
      </c>
      <c r="AU136" s="269" t="s">
        <v>90</v>
      </c>
      <c r="AV136" s="14" t="s">
        <v>90</v>
      </c>
      <c r="AW136" s="14" t="s">
        <v>36</v>
      </c>
      <c r="AX136" s="14" t="s">
        <v>80</v>
      </c>
      <c r="AY136" s="269" t="s">
        <v>127</v>
      </c>
    </row>
    <row r="137" s="14" customFormat="1">
      <c r="A137" s="14"/>
      <c r="B137" s="259"/>
      <c r="C137" s="260"/>
      <c r="D137" s="250" t="s">
        <v>135</v>
      </c>
      <c r="E137" s="261" t="s">
        <v>1</v>
      </c>
      <c r="F137" s="262" t="s">
        <v>292</v>
      </c>
      <c r="G137" s="260"/>
      <c r="H137" s="263">
        <v>20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9" t="s">
        <v>135</v>
      </c>
      <c r="AU137" s="269" t="s">
        <v>90</v>
      </c>
      <c r="AV137" s="14" t="s">
        <v>90</v>
      </c>
      <c r="AW137" s="14" t="s">
        <v>36</v>
      </c>
      <c r="AX137" s="14" t="s">
        <v>80</v>
      </c>
      <c r="AY137" s="269" t="s">
        <v>127</v>
      </c>
    </row>
    <row r="138" s="14" customFormat="1">
      <c r="A138" s="14"/>
      <c r="B138" s="259"/>
      <c r="C138" s="260"/>
      <c r="D138" s="250" t="s">
        <v>135</v>
      </c>
      <c r="E138" s="261" t="s">
        <v>1</v>
      </c>
      <c r="F138" s="262" t="s">
        <v>293</v>
      </c>
      <c r="G138" s="260"/>
      <c r="H138" s="263">
        <v>3490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9" t="s">
        <v>135</v>
      </c>
      <c r="AU138" s="269" t="s">
        <v>90</v>
      </c>
      <c r="AV138" s="14" t="s">
        <v>90</v>
      </c>
      <c r="AW138" s="14" t="s">
        <v>36</v>
      </c>
      <c r="AX138" s="14" t="s">
        <v>80</v>
      </c>
      <c r="AY138" s="269" t="s">
        <v>127</v>
      </c>
    </row>
    <row r="139" s="14" customFormat="1">
      <c r="A139" s="14"/>
      <c r="B139" s="259"/>
      <c r="C139" s="260"/>
      <c r="D139" s="250" t="s">
        <v>135</v>
      </c>
      <c r="E139" s="261" t="s">
        <v>1</v>
      </c>
      <c r="F139" s="262" t="s">
        <v>294</v>
      </c>
      <c r="G139" s="260"/>
      <c r="H139" s="263">
        <v>30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9" t="s">
        <v>135</v>
      </c>
      <c r="AU139" s="269" t="s">
        <v>90</v>
      </c>
      <c r="AV139" s="14" t="s">
        <v>90</v>
      </c>
      <c r="AW139" s="14" t="s">
        <v>36</v>
      </c>
      <c r="AX139" s="14" t="s">
        <v>80</v>
      </c>
      <c r="AY139" s="269" t="s">
        <v>127</v>
      </c>
    </row>
    <row r="140" s="14" customFormat="1">
      <c r="A140" s="14"/>
      <c r="B140" s="259"/>
      <c r="C140" s="260"/>
      <c r="D140" s="250" t="s">
        <v>135</v>
      </c>
      <c r="E140" s="261" t="s">
        <v>1</v>
      </c>
      <c r="F140" s="262" t="s">
        <v>295</v>
      </c>
      <c r="G140" s="260"/>
      <c r="H140" s="263">
        <v>1.5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135</v>
      </c>
      <c r="AU140" s="269" t="s">
        <v>90</v>
      </c>
      <c r="AV140" s="14" t="s">
        <v>90</v>
      </c>
      <c r="AW140" s="14" t="s">
        <v>36</v>
      </c>
      <c r="AX140" s="14" t="s">
        <v>80</v>
      </c>
      <c r="AY140" s="269" t="s">
        <v>127</v>
      </c>
    </row>
    <row r="141" s="14" customFormat="1">
      <c r="A141" s="14"/>
      <c r="B141" s="259"/>
      <c r="C141" s="260"/>
      <c r="D141" s="250" t="s">
        <v>135</v>
      </c>
      <c r="E141" s="261" t="s">
        <v>1</v>
      </c>
      <c r="F141" s="262" t="s">
        <v>296</v>
      </c>
      <c r="G141" s="260"/>
      <c r="H141" s="263">
        <v>5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135</v>
      </c>
      <c r="AU141" s="269" t="s">
        <v>90</v>
      </c>
      <c r="AV141" s="14" t="s">
        <v>90</v>
      </c>
      <c r="AW141" s="14" t="s">
        <v>36</v>
      </c>
      <c r="AX141" s="14" t="s">
        <v>80</v>
      </c>
      <c r="AY141" s="269" t="s">
        <v>127</v>
      </c>
    </row>
    <row r="142" s="14" customFormat="1">
      <c r="A142" s="14"/>
      <c r="B142" s="259"/>
      <c r="C142" s="260"/>
      <c r="D142" s="250" t="s">
        <v>135</v>
      </c>
      <c r="E142" s="261" t="s">
        <v>1</v>
      </c>
      <c r="F142" s="262" t="s">
        <v>297</v>
      </c>
      <c r="G142" s="260"/>
      <c r="H142" s="263">
        <v>10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9" t="s">
        <v>135</v>
      </c>
      <c r="AU142" s="269" t="s">
        <v>90</v>
      </c>
      <c r="AV142" s="14" t="s">
        <v>90</v>
      </c>
      <c r="AW142" s="14" t="s">
        <v>36</v>
      </c>
      <c r="AX142" s="14" t="s">
        <v>80</v>
      </c>
      <c r="AY142" s="269" t="s">
        <v>127</v>
      </c>
    </row>
    <row r="143" s="14" customFormat="1">
      <c r="A143" s="14"/>
      <c r="B143" s="259"/>
      <c r="C143" s="260"/>
      <c r="D143" s="250" t="s">
        <v>135</v>
      </c>
      <c r="E143" s="261" t="s">
        <v>1</v>
      </c>
      <c r="F143" s="262" t="s">
        <v>298</v>
      </c>
      <c r="G143" s="260"/>
      <c r="H143" s="263">
        <v>0.5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135</v>
      </c>
      <c r="AU143" s="269" t="s">
        <v>90</v>
      </c>
      <c r="AV143" s="14" t="s">
        <v>90</v>
      </c>
      <c r="AW143" s="14" t="s">
        <v>36</v>
      </c>
      <c r="AX143" s="14" t="s">
        <v>80</v>
      </c>
      <c r="AY143" s="269" t="s">
        <v>127</v>
      </c>
    </row>
    <row r="144" s="14" customFormat="1">
      <c r="A144" s="14"/>
      <c r="B144" s="259"/>
      <c r="C144" s="260"/>
      <c r="D144" s="250" t="s">
        <v>135</v>
      </c>
      <c r="E144" s="261" t="s">
        <v>1</v>
      </c>
      <c r="F144" s="262" t="s">
        <v>299</v>
      </c>
      <c r="G144" s="260"/>
      <c r="H144" s="263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9" t="s">
        <v>135</v>
      </c>
      <c r="AU144" s="269" t="s">
        <v>90</v>
      </c>
      <c r="AV144" s="14" t="s">
        <v>90</v>
      </c>
      <c r="AW144" s="14" t="s">
        <v>36</v>
      </c>
      <c r="AX144" s="14" t="s">
        <v>80</v>
      </c>
      <c r="AY144" s="269" t="s">
        <v>127</v>
      </c>
    </row>
    <row r="145" s="15" customFormat="1">
      <c r="A145" s="15"/>
      <c r="B145" s="285"/>
      <c r="C145" s="286"/>
      <c r="D145" s="250" t="s">
        <v>135</v>
      </c>
      <c r="E145" s="287" t="s">
        <v>1</v>
      </c>
      <c r="F145" s="288" t="s">
        <v>266</v>
      </c>
      <c r="G145" s="286"/>
      <c r="H145" s="289">
        <v>3638</v>
      </c>
      <c r="I145" s="290"/>
      <c r="J145" s="286"/>
      <c r="K145" s="286"/>
      <c r="L145" s="291"/>
      <c r="M145" s="292"/>
      <c r="N145" s="293"/>
      <c r="O145" s="293"/>
      <c r="P145" s="293"/>
      <c r="Q145" s="293"/>
      <c r="R145" s="293"/>
      <c r="S145" s="293"/>
      <c r="T145" s="29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5" t="s">
        <v>135</v>
      </c>
      <c r="AU145" s="295" t="s">
        <v>90</v>
      </c>
      <c r="AV145" s="15" t="s">
        <v>151</v>
      </c>
      <c r="AW145" s="15" t="s">
        <v>36</v>
      </c>
      <c r="AX145" s="15" t="s">
        <v>88</v>
      </c>
      <c r="AY145" s="295" t="s">
        <v>127</v>
      </c>
    </row>
    <row r="146" s="2" customFormat="1" ht="21.75" customHeight="1">
      <c r="A146" s="38"/>
      <c r="B146" s="39"/>
      <c r="C146" s="235" t="s">
        <v>300</v>
      </c>
      <c r="D146" s="235" t="s">
        <v>130</v>
      </c>
      <c r="E146" s="236" t="s">
        <v>301</v>
      </c>
      <c r="F146" s="237" t="s">
        <v>302</v>
      </c>
      <c r="G146" s="238" t="s">
        <v>186</v>
      </c>
      <c r="H146" s="239">
        <v>3828</v>
      </c>
      <c r="I146" s="240"/>
      <c r="J146" s="241">
        <f>ROUND(I146*H146,2)</f>
        <v>0</v>
      </c>
      <c r="K146" s="237" t="s">
        <v>176</v>
      </c>
      <c r="L146" s="44"/>
      <c r="M146" s="242" t="s">
        <v>1</v>
      </c>
      <c r="N146" s="243" t="s">
        <v>45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151</v>
      </c>
      <c r="AT146" s="246" t="s">
        <v>130</v>
      </c>
      <c r="AU146" s="246" t="s">
        <v>90</v>
      </c>
      <c r="AY146" s="17" t="s">
        <v>127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88</v>
      </c>
      <c r="BK146" s="247">
        <f>ROUND(I146*H146,2)</f>
        <v>0</v>
      </c>
      <c r="BL146" s="17" t="s">
        <v>151</v>
      </c>
      <c r="BM146" s="246" t="s">
        <v>303</v>
      </c>
    </row>
    <row r="147" s="14" customFormat="1">
      <c r="A147" s="14"/>
      <c r="B147" s="259"/>
      <c r="C147" s="260"/>
      <c r="D147" s="250" t="s">
        <v>135</v>
      </c>
      <c r="E147" s="261" t="s">
        <v>1</v>
      </c>
      <c r="F147" s="262" t="s">
        <v>291</v>
      </c>
      <c r="G147" s="260"/>
      <c r="H147" s="263">
        <v>80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9" t="s">
        <v>135</v>
      </c>
      <c r="AU147" s="269" t="s">
        <v>90</v>
      </c>
      <c r="AV147" s="14" t="s">
        <v>90</v>
      </c>
      <c r="AW147" s="14" t="s">
        <v>36</v>
      </c>
      <c r="AX147" s="14" t="s">
        <v>80</v>
      </c>
      <c r="AY147" s="269" t="s">
        <v>127</v>
      </c>
    </row>
    <row r="148" s="14" customFormat="1">
      <c r="A148" s="14"/>
      <c r="B148" s="259"/>
      <c r="C148" s="260"/>
      <c r="D148" s="250" t="s">
        <v>135</v>
      </c>
      <c r="E148" s="261" t="s">
        <v>1</v>
      </c>
      <c r="F148" s="262" t="s">
        <v>292</v>
      </c>
      <c r="G148" s="260"/>
      <c r="H148" s="263">
        <v>20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135</v>
      </c>
      <c r="AU148" s="269" t="s">
        <v>90</v>
      </c>
      <c r="AV148" s="14" t="s">
        <v>90</v>
      </c>
      <c r="AW148" s="14" t="s">
        <v>36</v>
      </c>
      <c r="AX148" s="14" t="s">
        <v>80</v>
      </c>
      <c r="AY148" s="269" t="s">
        <v>127</v>
      </c>
    </row>
    <row r="149" s="14" customFormat="1">
      <c r="A149" s="14"/>
      <c r="B149" s="259"/>
      <c r="C149" s="260"/>
      <c r="D149" s="250" t="s">
        <v>135</v>
      </c>
      <c r="E149" s="261" t="s">
        <v>1</v>
      </c>
      <c r="F149" s="262" t="s">
        <v>293</v>
      </c>
      <c r="G149" s="260"/>
      <c r="H149" s="263">
        <v>3490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9" t="s">
        <v>135</v>
      </c>
      <c r="AU149" s="269" t="s">
        <v>90</v>
      </c>
      <c r="AV149" s="14" t="s">
        <v>90</v>
      </c>
      <c r="AW149" s="14" t="s">
        <v>36</v>
      </c>
      <c r="AX149" s="14" t="s">
        <v>80</v>
      </c>
      <c r="AY149" s="269" t="s">
        <v>127</v>
      </c>
    </row>
    <row r="150" s="14" customFormat="1">
      <c r="A150" s="14"/>
      <c r="B150" s="259"/>
      <c r="C150" s="260"/>
      <c r="D150" s="250" t="s">
        <v>135</v>
      </c>
      <c r="E150" s="261" t="s">
        <v>1</v>
      </c>
      <c r="F150" s="262" t="s">
        <v>294</v>
      </c>
      <c r="G150" s="260"/>
      <c r="H150" s="263">
        <v>30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135</v>
      </c>
      <c r="AU150" s="269" t="s">
        <v>90</v>
      </c>
      <c r="AV150" s="14" t="s">
        <v>90</v>
      </c>
      <c r="AW150" s="14" t="s">
        <v>36</v>
      </c>
      <c r="AX150" s="14" t="s">
        <v>80</v>
      </c>
      <c r="AY150" s="269" t="s">
        <v>127</v>
      </c>
    </row>
    <row r="151" s="14" customFormat="1">
      <c r="A151" s="14"/>
      <c r="B151" s="259"/>
      <c r="C151" s="260"/>
      <c r="D151" s="250" t="s">
        <v>135</v>
      </c>
      <c r="E151" s="261" t="s">
        <v>1</v>
      </c>
      <c r="F151" s="262" t="s">
        <v>295</v>
      </c>
      <c r="G151" s="260"/>
      <c r="H151" s="263">
        <v>1.5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135</v>
      </c>
      <c r="AU151" s="269" t="s">
        <v>90</v>
      </c>
      <c r="AV151" s="14" t="s">
        <v>90</v>
      </c>
      <c r="AW151" s="14" t="s">
        <v>36</v>
      </c>
      <c r="AX151" s="14" t="s">
        <v>80</v>
      </c>
      <c r="AY151" s="269" t="s">
        <v>127</v>
      </c>
    </row>
    <row r="152" s="14" customFormat="1">
      <c r="A152" s="14"/>
      <c r="B152" s="259"/>
      <c r="C152" s="260"/>
      <c r="D152" s="250" t="s">
        <v>135</v>
      </c>
      <c r="E152" s="261" t="s">
        <v>1</v>
      </c>
      <c r="F152" s="262" t="s">
        <v>296</v>
      </c>
      <c r="G152" s="260"/>
      <c r="H152" s="263">
        <v>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9" t="s">
        <v>135</v>
      </c>
      <c r="AU152" s="269" t="s">
        <v>90</v>
      </c>
      <c r="AV152" s="14" t="s">
        <v>90</v>
      </c>
      <c r="AW152" s="14" t="s">
        <v>36</v>
      </c>
      <c r="AX152" s="14" t="s">
        <v>80</v>
      </c>
      <c r="AY152" s="269" t="s">
        <v>127</v>
      </c>
    </row>
    <row r="153" s="14" customFormat="1">
      <c r="A153" s="14"/>
      <c r="B153" s="259"/>
      <c r="C153" s="260"/>
      <c r="D153" s="250" t="s">
        <v>135</v>
      </c>
      <c r="E153" s="261" t="s">
        <v>1</v>
      </c>
      <c r="F153" s="262" t="s">
        <v>304</v>
      </c>
      <c r="G153" s="260"/>
      <c r="H153" s="263">
        <v>30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135</v>
      </c>
      <c r="AU153" s="269" t="s">
        <v>90</v>
      </c>
      <c r="AV153" s="14" t="s">
        <v>90</v>
      </c>
      <c r="AW153" s="14" t="s">
        <v>36</v>
      </c>
      <c r="AX153" s="14" t="s">
        <v>80</v>
      </c>
      <c r="AY153" s="269" t="s">
        <v>127</v>
      </c>
    </row>
    <row r="154" s="14" customFormat="1">
      <c r="A154" s="14"/>
      <c r="B154" s="259"/>
      <c r="C154" s="260"/>
      <c r="D154" s="250" t="s">
        <v>135</v>
      </c>
      <c r="E154" s="261" t="s">
        <v>1</v>
      </c>
      <c r="F154" s="262" t="s">
        <v>298</v>
      </c>
      <c r="G154" s="260"/>
      <c r="H154" s="263">
        <v>0.5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135</v>
      </c>
      <c r="AU154" s="269" t="s">
        <v>90</v>
      </c>
      <c r="AV154" s="14" t="s">
        <v>90</v>
      </c>
      <c r="AW154" s="14" t="s">
        <v>36</v>
      </c>
      <c r="AX154" s="14" t="s">
        <v>80</v>
      </c>
      <c r="AY154" s="269" t="s">
        <v>127</v>
      </c>
    </row>
    <row r="155" s="14" customFormat="1">
      <c r="A155" s="14"/>
      <c r="B155" s="259"/>
      <c r="C155" s="260"/>
      <c r="D155" s="250" t="s">
        <v>135</v>
      </c>
      <c r="E155" s="261" t="s">
        <v>1</v>
      </c>
      <c r="F155" s="262" t="s">
        <v>299</v>
      </c>
      <c r="G155" s="260"/>
      <c r="H155" s="263">
        <v>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135</v>
      </c>
      <c r="AU155" s="269" t="s">
        <v>90</v>
      </c>
      <c r="AV155" s="14" t="s">
        <v>90</v>
      </c>
      <c r="AW155" s="14" t="s">
        <v>36</v>
      </c>
      <c r="AX155" s="14" t="s">
        <v>80</v>
      </c>
      <c r="AY155" s="269" t="s">
        <v>127</v>
      </c>
    </row>
    <row r="156" s="14" customFormat="1">
      <c r="A156" s="14"/>
      <c r="B156" s="259"/>
      <c r="C156" s="260"/>
      <c r="D156" s="250" t="s">
        <v>135</v>
      </c>
      <c r="E156" s="261" t="s">
        <v>1</v>
      </c>
      <c r="F156" s="262" t="s">
        <v>305</v>
      </c>
      <c r="G156" s="260"/>
      <c r="H156" s="263">
        <v>170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9" t="s">
        <v>135</v>
      </c>
      <c r="AU156" s="269" t="s">
        <v>90</v>
      </c>
      <c r="AV156" s="14" t="s">
        <v>90</v>
      </c>
      <c r="AW156" s="14" t="s">
        <v>36</v>
      </c>
      <c r="AX156" s="14" t="s">
        <v>80</v>
      </c>
      <c r="AY156" s="269" t="s">
        <v>127</v>
      </c>
    </row>
    <row r="157" s="15" customFormat="1">
      <c r="A157" s="15"/>
      <c r="B157" s="285"/>
      <c r="C157" s="286"/>
      <c r="D157" s="250" t="s">
        <v>135</v>
      </c>
      <c r="E157" s="287" t="s">
        <v>1</v>
      </c>
      <c r="F157" s="288" t="s">
        <v>266</v>
      </c>
      <c r="G157" s="286"/>
      <c r="H157" s="289">
        <v>3828</v>
      </c>
      <c r="I157" s="290"/>
      <c r="J157" s="286"/>
      <c r="K157" s="286"/>
      <c r="L157" s="291"/>
      <c r="M157" s="292"/>
      <c r="N157" s="293"/>
      <c r="O157" s="293"/>
      <c r="P157" s="293"/>
      <c r="Q157" s="293"/>
      <c r="R157" s="293"/>
      <c r="S157" s="293"/>
      <c r="T157" s="29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5" t="s">
        <v>135</v>
      </c>
      <c r="AU157" s="295" t="s">
        <v>90</v>
      </c>
      <c r="AV157" s="15" t="s">
        <v>151</v>
      </c>
      <c r="AW157" s="15" t="s">
        <v>36</v>
      </c>
      <c r="AX157" s="15" t="s">
        <v>88</v>
      </c>
      <c r="AY157" s="295" t="s">
        <v>127</v>
      </c>
    </row>
    <row r="158" s="2" customFormat="1" ht="33" customHeight="1">
      <c r="A158" s="38"/>
      <c r="B158" s="39"/>
      <c r="C158" s="235" t="s">
        <v>306</v>
      </c>
      <c r="D158" s="235" t="s">
        <v>130</v>
      </c>
      <c r="E158" s="236" t="s">
        <v>307</v>
      </c>
      <c r="F158" s="237" t="s">
        <v>308</v>
      </c>
      <c r="G158" s="238" t="s">
        <v>186</v>
      </c>
      <c r="H158" s="239">
        <v>53592</v>
      </c>
      <c r="I158" s="240"/>
      <c r="J158" s="241">
        <f>ROUND(I158*H158,2)</f>
        <v>0</v>
      </c>
      <c r="K158" s="237" t="s">
        <v>176</v>
      </c>
      <c r="L158" s="44"/>
      <c r="M158" s="242" t="s">
        <v>1</v>
      </c>
      <c r="N158" s="243" t="s">
        <v>45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151</v>
      </c>
      <c r="AT158" s="246" t="s">
        <v>130</v>
      </c>
      <c r="AU158" s="246" t="s">
        <v>90</v>
      </c>
      <c r="AY158" s="17" t="s">
        <v>127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88</v>
      </c>
      <c r="BK158" s="247">
        <f>ROUND(I158*H158,2)</f>
        <v>0</v>
      </c>
      <c r="BL158" s="17" t="s">
        <v>151</v>
      </c>
      <c r="BM158" s="246" t="s">
        <v>309</v>
      </c>
    </row>
    <row r="159" s="14" customFormat="1">
      <c r="A159" s="14"/>
      <c r="B159" s="259"/>
      <c r="C159" s="260"/>
      <c r="D159" s="250" t="s">
        <v>135</v>
      </c>
      <c r="E159" s="261" t="s">
        <v>1</v>
      </c>
      <c r="F159" s="262" t="s">
        <v>291</v>
      </c>
      <c r="G159" s="260"/>
      <c r="H159" s="263">
        <v>80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9" t="s">
        <v>135</v>
      </c>
      <c r="AU159" s="269" t="s">
        <v>90</v>
      </c>
      <c r="AV159" s="14" t="s">
        <v>90</v>
      </c>
      <c r="AW159" s="14" t="s">
        <v>36</v>
      </c>
      <c r="AX159" s="14" t="s">
        <v>80</v>
      </c>
      <c r="AY159" s="269" t="s">
        <v>127</v>
      </c>
    </row>
    <row r="160" s="14" customFormat="1">
      <c r="A160" s="14"/>
      <c r="B160" s="259"/>
      <c r="C160" s="260"/>
      <c r="D160" s="250" t="s">
        <v>135</v>
      </c>
      <c r="E160" s="261" t="s">
        <v>1</v>
      </c>
      <c r="F160" s="262" t="s">
        <v>292</v>
      </c>
      <c r="G160" s="260"/>
      <c r="H160" s="263">
        <v>20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9" t="s">
        <v>135</v>
      </c>
      <c r="AU160" s="269" t="s">
        <v>90</v>
      </c>
      <c r="AV160" s="14" t="s">
        <v>90</v>
      </c>
      <c r="AW160" s="14" t="s">
        <v>36</v>
      </c>
      <c r="AX160" s="14" t="s">
        <v>80</v>
      </c>
      <c r="AY160" s="269" t="s">
        <v>127</v>
      </c>
    </row>
    <row r="161" s="14" customFormat="1">
      <c r="A161" s="14"/>
      <c r="B161" s="259"/>
      <c r="C161" s="260"/>
      <c r="D161" s="250" t="s">
        <v>135</v>
      </c>
      <c r="E161" s="261" t="s">
        <v>1</v>
      </c>
      <c r="F161" s="262" t="s">
        <v>293</v>
      </c>
      <c r="G161" s="260"/>
      <c r="H161" s="263">
        <v>3490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135</v>
      </c>
      <c r="AU161" s="269" t="s">
        <v>90</v>
      </c>
      <c r="AV161" s="14" t="s">
        <v>90</v>
      </c>
      <c r="AW161" s="14" t="s">
        <v>36</v>
      </c>
      <c r="AX161" s="14" t="s">
        <v>80</v>
      </c>
      <c r="AY161" s="269" t="s">
        <v>127</v>
      </c>
    </row>
    <row r="162" s="14" customFormat="1">
      <c r="A162" s="14"/>
      <c r="B162" s="259"/>
      <c r="C162" s="260"/>
      <c r="D162" s="250" t="s">
        <v>135</v>
      </c>
      <c r="E162" s="261" t="s">
        <v>1</v>
      </c>
      <c r="F162" s="262" t="s">
        <v>294</v>
      </c>
      <c r="G162" s="260"/>
      <c r="H162" s="263">
        <v>30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135</v>
      </c>
      <c r="AU162" s="269" t="s">
        <v>90</v>
      </c>
      <c r="AV162" s="14" t="s">
        <v>90</v>
      </c>
      <c r="AW162" s="14" t="s">
        <v>36</v>
      </c>
      <c r="AX162" s="14" t="s">
        <v>80</v>
      </c>
      <c r="AY162" s="269" t="s">
        <v>127</v>
      </c>
    </row>
    <row r="163" s="14" customFormat="1">
      <c r="A163" s="14"/>
      <c r="B163" s="259"/>
      <c r="C163" s="260"/>
      <c r="D163" s="250" t="s">
        <v>135</v>
      </c>
      <c r="E163" s="261" t="s">
        <v>1</v>
      </c>
      <c r="F163" s="262" t="s">
        <v>295</v>
      </c>
      <c r="G163" s="260"/>
      <c r="H163" s="263">
        <v>1.5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9" t="s">
        <v>135</v>
      </c>
      <c r="AU163" s="269" t="s">
        <v>90</v>
      </c>
      <c r="AV163" s="14" t="s">
        <v>90</v>
      </c>
      <c r="AW163" s="14" t="s">
        <v>36</v>
      </c>
      <c r="AX163" s="14" t="s">
        <v>80</v>
      </c>
      <c r="AY163" s="269" t="s">
        <v>127</v>
      </c>
    </row>
    <row r="164" s="14" customFormat="1">
      <c r="A164" s="14"/>
      <c r="B164" s="259"/>
      <c r="C164" s="260"/>
      <c r="D164" s="250" t="s">
        <v>135</v>
      </c>
      <c r="E164" s="261" t="s">
        <v>1</v>
      </c>
      <c r="F164" s="262" t="s">
        <v>296</v>
      </c>
      <c r="G164" s="260"/>
      <c r="H164" s="263">
        <v>5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9" t="s">
        <v>135</v>
      </c>
      <c r="AU164" s="269" t="s">
        <v>90</v>
      </c>
      <c r="AV164" s="14" t="s">
        <v>90</v>
      </c>
      <c r="AW164" s="14" t="s">
        <v>36</v>
      </c>
      <c r="AX164" s="14" t="s">
        <v>80</v>
      </c>
      <c r="AY164" s="269" t="s">
        <v>127</v>
      </c>
    </row>
    <row r="165" s="14" customFormat="1">
      <c r="A165" s="14"/>
      <c r="B165" s="259"/>
      <c r="C165" s="260"/>
      <c r="D165" s="250" t="s">
        <v>135</v>
      </c>
      <c r="E165" s="261" t="s">
        <v>1</v>
      </c>
      <c r="F165" s="262" t="s">
        <v>304</v>
      </c>
      <c r="G165" s="260"/>
      <c r="H165" s="263">
        <v>30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135</v>
      </c>
      <c r="AU165" s="269" t="s">
        <v>90</v>
      </c>
      <c r="AV165" s="14" t="s">
        <v>90</v>
      </c>
      <c r="AW165" s="14" t="s">
        <v>36</v>
      </c>
      <c r="AX165" s="14" t="s">
        <v>80</v>
      </c>
      <c r="AY165" s="269" t="s">
        <v>127</v>
      </c>
    </row>
    <row r="166" s="14" customFormat="1">
      <c r="A166" s="14"/>
      <c r="B166" s="259"/>
      <c r="C166" s="260"/>
      <c r="D166" s="250" t="s">
        <v>135</v>
      </c>
      <c r="E166" s="261" t="s">
        <v>1</v>
      </c>
      <c r="F166" s="262" t="s">
        <v>298</v>
      </c>
      <c r="G166" s="260"/>
      <c r="H166" s="263">
        <v>0.5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135</v>
      </c>
      <c r="AU166" s="269" t="s">
        <v>90</v>
      </c>
      <c r="AV166" s="14" t="s">
        <v>90</v>
      </c>
      <c r="AW166" s="14" t="s">
        <v>36</v>
      </c>
      <c r="AX166" s="14" t="s">
        <v>80</v>
      </c>
      <c r="AY166" s="269" t="s">
        <v>127</v>
      </c>
    </row>
    <row r="167" s="14" customFormat="1">
      <c r="A167" s="14"/>
      <c r="B167" s="259"/>
      <c r="C167" s="260"/>
      <c r="D167" s="250" t="s">
        <v>135</v>
      </c>
      <c r="E167" s="261" t="s">
        <v>1</v>
      </c>
      <c r="F167" s="262" t="s">
        <v>299</v>
      </c>
      <c r="G167" s="260"/>
      <c r="H167" s="263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135</v>
      </c>
      <c r="AU167" s="269" t="s">
        <v>90</v>
      </c>
      <c r="AV167" s="14" t="s">
        <v>90</v>
      </c>
      <c r="AW167" s="14" t="s">
        <v>36</v>
      </c>
      <c r="AX167" s="14" t="s">
        <v>80</v>
      </c>
      <c r="AY167" s="269" t="s">
        <v>127</v>
      </c>
    </row>
    <row r="168" s="14" customFormat="1">
      <c r="A168" s="14"/>
      <c r="B168" s="259"/>
      <c r="C168" s="260"/>
      <c r="D168" s="250" t="s">
        <v>135</v>
      </c>
      <c r="E168" s="261" t="s">
        <v>1</v>
      </c>
      <c r="F168" s="262" t="s">
        <v>305</v>
      </c>
      <c r="G168" s="260"/>
      <c r="H168" s="263">
        <v>170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9" t="s">
        <v>135</v>
      </c>
      <c r="AU168" s="269" t="s">
        <v>90</v>
      </c>
      <c r="AV168" s="14" t="s">
        <v>90</v>
      </c>
      <c r="AW168" s="14" t="s">
        <v>36</v>
      </c>
      <c r="AX168" s="14" t="s">
        <v>80</v>
      </c>
      <c r="AY168" s="269" t="s">
        <v>127</v>
      </c>
    </row>
    <row r="169" s="15" customFormat="1">
      <c r="A169" s="15"/>
      <c r="B169" s="285"/>
      <c r="C169" s="286"/>
      <c r="D169" s="250" t="s">
        <v>135</v>
      </c>
      <c r="E169" s="287" t="s">
        <v>1</v>
      </c>
      <c r="F169" s="288" t="s">
        <v>266</v>
      </c>
      <c r="G169" s="286"/>
      <c r="H169" s="289">
        <v>3828</v>
      </c>
      <c r="I169" s="290"/>
      <c r="J169" s="286"/>
      <c r="K169" s="286"/>
      <c r="L169" s="291"/>
      <c r="M169" s="292"/>
      <c r="N169" s="293"/>
      <c r="O169" s="293"/>
      <c r="P169" s="293"/>
      <c r="Q169" s="293"/>
      <c r="R169" s="293"/>
      <c r="S169" s="293"/>
      <c r="T169" s="29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5" t="s">
        <v>135</v>
      </c>
      <c r="AU169" s="295" t="s">
        <v>90</v>
      </c>
      <c r="AV169" s="15" t="s">
        <v>151</v>
      </c>
      <c r="AW169" s="15" t="s">
        <v>36</v>
      </c>
      <c r="AX169" s="15" t="s">
        <v>88</v>
      </c>
      <c r="AY169" s="295" t="s">
        <v>127</v>
      </c>
    </row>
    <row r="170" s="14" customFormat="1">
      <c r="A170" s="14"/>
      <c r="B170" s="259"/>
      <c r="C170" s="260"/>
      <c r="D170" s="250" t="s">
        <v>135</v>
      </c>
      <c r="E170" s="260"/>
      <c r="F170" s="262" t="s">
        <v>310</v>
      </c>
      <c r="G170" s="260"/>
      <c r="H170" s="263">
        <v>53592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135</v>
      </c>
      <c r="AU170" s="269" t="s">
        <v>90</v>
      </c>
      <c r="AV170" s="14" t="s">
        <v>90</v>
      </c>
      <c r="AW170" s="14" t="s">
        <v>4</v>
      </c>
      <c r="AX170" s="14" t="s">
        <v>88</v>
      </c>
      <c r="AY170" s="269" t="s">
        <v>127</v>
      </c>
    </row>
    <row r="171" s="2" customFormat="1" ht="21.75" customHeight="1">
      <c r="A171" s="38"/>
      <c r="B171" s="39"/>
      <c r="C171" s="235" t="s">
        <v>311</v>
      </c>
      <c r="D171" s="235" t="s">
        <v>130</v>
      </c>
      <c r="E171" s="236" t="s">
        <v>312</v>
      </c>
      <c r="F171" s="237" t="s">
        <v>313</v>
      </c>
      <c r="G171" s="238" t="s">
        <v>186</v>
      </c>
      <c r="H171" s="239">
        <v>640</v>
      </c>
      <c r="I171" s="240"/>
      <c r="J171" s="241">
        <f>ROUND(I171*H171,2)</f>
        <v>0</v>
      </c>
      <c r="K171" s="237" t="s">
        <v>176</v>
      </c>
      <c r="L171" s="44"/>
      <c r="M171" s="242" t="s">
        <v>1</v>
      </c>
      <c r="N171" s="243" t="s">
        <v>45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151</v>
      </c>
      <c r="AT171" s="246" t="s">
        <v>130</v>
      </c>
      <c r="AU171" s="246" t="s">
        <v>90</v>
      </c>
      <c r="AY171" s="17" t="s">
        <v>127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88</v>
      </c>
      <c r="BK171" s="247">
        <f>ROUND(I171*H171,2)</f>
        <v>0</v>
      </c>
      <c r="BL171" s="17" t="s">
        <v>151</v>
      </c>
      <c r="BM171" s="246" t="s">
        <v>314</v>
      </c>
    </row>
    <row r="172" s="13" customFormat="1">
      <c r="A172" s="13"/>
      <c r="B172" s="248"/>
      <c r="C172" s="249"/>
      <c r="D172" s="250" t="s">
        <v>135</v>
      </c>
      <c r="E172" s="251" t="s">
        <v>1</v>
      </c>
      <c r="F172" s="252" t="s">
        <v>315</v>
      </c>
      <c r="G172" s="249"/>
      <c r="H172" s="251" t="s">
        <v>1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135</v>
      </c>
      <c r="AU172" s="258" t="s">
        <v>90</v>
      </c>
      <c r="AV172" s="13" t="s">
        <v>88</v>
      </c>
      <c r="AW172" s="13" t="s">
        <v>36</v>
      </c>
      <c r="AX172" s="13" t="s">
        <v>80</v>
      </c>
      <c r="AY172" s="258" t="s">
        <v>127</v>
      </c>
    </row>
    <row r="173" s="14" customFormat="1">
      <c r="A173" s="14"/>
      <c r="B173" s="259"/>
      <c r="C173" s="260"/>
      <c r="D173" s="250" t="s">
        <v>135</v>
      </c>
      <c r="E173" s="261" t="s">
        <v>1</v>
      </c>
      <c r="F173" s="262" t="s">
        <v>316</v>
      </c>
      <c r="G173" s="260"/>
      <c r="H173" s="263">
        <v>640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9" t="s">
        <v>135</v>
      </c>
      <c r="AU173" s="269" t="s">
        <v>90</v>
      </c>
      <c r="AV173" s="14" t="s">
        <v>90</v>
      </c>
      <c r="AW173" s="14" t="s">
        <v>36</v>
      </c>
      <c r="AX173" s="14" t="s">
        <v>88</v>
      </c>
      <c r="AY173" s="269" t="s">
        <v>127</v>
      </c>
    </row>
    <row r="174" s="2" customFormat="1" ht="21.75" customHeight="1">
      <c r="A174" s="38"/>
      <c r="B174" s="39"/>
      <c r="C174" s="235" t="s">
        <v>246</v>
      </c>
      <c r="D174" s="235" t="s">
        <v>130</v>
      </c>
      <c r="E174" s="236" t="s">
        <v>190</v>
      </c>
      <c r="F174" s="237" t="s">
        <v>317</v>
      </c>
      <c r="G174" s="238" t="s">
        <v>186</v>
      </c>
      <c r="H174" s="239">
        <v>640</v>
      </c>
      <c r="I174" s="240"/>
      <c r="J174" s="241">
        <f>ROUND(I174*H174,2)</f>
        <v>0</v>
      </c>
      <c r="K174" s="237" t="s">
        <v>1</v>
      </c>
      <c r="L174" s="44"/>
      <c r="M174" s="242" t="s">
        <v>1</v>
      </c>
      <c r="N174" s="243" t="s">
        <v>45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151</v>
      </c>
      <c r="AT174" s="246" t="s">
        <v>130</v>
      </c>
      <c r="AU174" s="246" t="s">
        <v>90</v>
      </c>
      <c r="AY174" s="17" t="s">
        <v>127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88</v>
      </c>
      <c r="BK174" s="247">
        <f>ROUND(I174*H174,2)</f>
        <v>0</v>
      </c>
      <c r="BL174" s="17" t="s">
        <v>151</v>
      </c>
      <c r="BM174" s="246" t="s">
        <v>318</v>
      </c>
    </row>
    <row r="175" s="13" customFormat="1">
      <c r="A175" s="13"/>
      <c r="B175" s="248"/>
      <c r="C175" s="249"/>
      <c r="D175" s="250" t="s">
        <v>135</v>
      </c>
      <c r="E175" s="251" t="s">
        <v>1</v>
      </c>
      <c r="F175" s="252" t="s">
        <v>315</v>
      </c>
      <c r="G175" s="249"/>
      <c r="H175" s="251" t="s">
        <v>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135</v>
      </c>
      <c r="AU175" s="258" t="s">
        <v>90</v>
      </c>
      <c r="AV175" s="13" t="s">
        <v>88</v>
      </c>
      <c r="AW175" s="13" t="s">
        <v>36</v>
      </c>
      <c r="AX175" s="13" t="s">
        <v>80</v>
      </c>
      <c r="AY175" s="258" t="s">
        <v>127</v>
      </c>
    </row>
    <row r="176" s="14" customFormat="1">
      <c r="A176" s="14"/>
      <c r="B176" s="259"/>
      <c r="C176" s="260"/>
      <c r="D176" s="250" t="s">
        <v>135</v>
      </c>
      <c r="E176" s="261" t="s">
        <v>1</v>
      </c>
      <c r="F176" s="262" t="s">
        <v>316</v>
      </c>
      <c r="G176" s="260"/>
      <c r="H176" s="263">
        <v>640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135</v>
      </c>
      <c r="AU176" s="269" t="s">
        <v>90</v>
      </c>
      <c r="AV176" s="14" t="s">
        <v>90</v>
      </c>
      <c r="AW176" s="14" t="s">
        <v>36</v>
      </c>
      <c r="AX176" s="14" t="s">
        <v>88</v>
      </c>
      <c r="AY176" s="269" t="s">
        <v>127</v>
      </c>
    </row>
    <row r="177" s="2" customFormat="1" ht="21.75" customHeight="1">
      <c r="A177" s="38"/>
      <c r="B177" s="39"/>
      <c r="C177" s="235" t="s">
        <v>319</v>
      </c>
      <c r="D177" s="235" t="s">
        <v>130</v>
      </c>
      <c r="E177" s="236" t="s">
        <v>194</v>
      </c>
      <c r="F177" s="237" t="s">
        <v>195</v>
      </c>
      <c r="G177" s="238" t="s">
        <v>186</v>
      </c>
      <c r="H177" s="239">
        <v>8960</v>
      </c>
      <c r="I177" s="240"/>
      <c r="J177" s="241">
        <f>ROUND(I177*H177,2)</f>
        <v>0</v>
      </c>
      <c r="K177" s="237" t="s">
        <v>1</v>
      </c>
      <c r="L177" s="44"/>
      <c r="M177" s="242" t="s">
        <v>1</v>
      </c>
      <c r="N177" s="243" t="s">
        <v>45</v>
      </c>
      <c r="O177" s="91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151</v>
      </c>
      <c r="AT177" s="246" t="s">
        <v>130</v>
      </c>
      <c r="AU177" s="246" t="s">
        <v>90</v>
      </c>
      <c r="AY177" s="17" t="s">
        <v>127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88</v>
      </c>
      <c r="BK177" s="247">
        <f>ROUND(I177*H177,2)</f>
        <v>0</v>
      </c>
      <c r="BL177" s="17" t="s">
        <v>151</v>
      </c>
      <c r="BM177" s="246" t="s">
        <v>320</v>
      </c>
    </row>
    <row r="178" s="13" customFormat="1">
      <c r="A178" s="13"/>
      <c r="B178" s="248"/>
      <c r="C178" s="249"/>
      <c r="D178" s="250" t="s">
        <v>135</v>
      </c>
      <c r="E178" s="251" t="s">
        <v>1</v>
      </c>
      <c r="F178" s="252" t="s">
        <v>315</v>
      </c>
      <c r="G178" s="249"/>
      <c r="H178" s="251" t="s">
        <v>1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135</v>
      </c>
      <c r="AU178" s="258" t="s">
        <v>90</v>
      </c>
      <c r="AV178" s="13" t="s">
        <v>88</v>
      </c>
      <c r="AW178" s="13" t="s">
        <v>36</v>
      </c>
      <c r="AX178" s="13" t="s">
        <v>80</v>
      </c>
      <c r="AY178" s="258" t="s">
        <v>127</v>
      </c>
    </row>
    <row r="179" s="14" customFormat="1">
      <c r="A179" s="14"/>
      <c r="B179" s="259"/>
      <c r="C179" s="260"/>
      <c r="D179" s="250" t="s">
        <v>135</v>
      </c>
      <c r="E179" s="261" t="s">
        <v>1</v>
      </c>
      <c r="F179" s="262" t="s">
        <v>316</v>
      </c>
      <c r="G179" s="260"/>
      <c r="H179" s="263">
        <v>640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9" t="s">
        <v>135</v>
      </c>
      <c r="AU179" s="269" t="s">
        <v>90</v>
      </c>
      <c r="AV179" s="14" t="s">
        <v>90</v>
      </c>
      <c r="AW179" s="14" t="s">
        <v>36</v>
      </c>
      <c r="AX179" s="14" t="s">
        <v>88</v>
      </c>
      <c r="AY179" s="269" t="s">
        <v>127</v>
      </c>
    </row>
    <row r="180" s="14" customFormat="1">
      <c r="A180" s="14"/>
      <c r="B180" s="259"/>
      <c r="C180" s="260"/>
      <c r="D180" s="250" t="s">
        <v>135</v>
      </c>
      <c r="E180" s="260"/>
      <c r="F180" s="262" t="s">
        <v>321</v>
      </c>
      <c r="G180" s="260"/>
      <c r="H180" s="263">
        <v>8960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9" t="s">
        <v>135</v>
      </c>
      <c r="AU180" s="269" t="s">
        <v>90</v>
      </c>
      <c r="AV180" s="14" t="s">
        <v>90</v>
      </c>
      <c r="AW180" s="14" t="s">
        <v>4</v>
      </c>
      <c r="AX180" s="14" t="s">
        <v>88</v>
      </c>
      <c r="AY180" s="269" t="s">
        <v>127</v>
      </c>
    </row>
    <row r="181" s="2" customFormat="1" ht="16.5" customHeight="1">
      <c r="A181" s="38"/>
      <c r="B181" s="39"/>
      <c r="C181" s="235" t="s">
        <v>322</v>
      </c>
      <c r="D181" s="235" t="s">
        <v>130</v>
      </c>
      <c r="E181" s="236" t="s">
        <v>199</v>
      </c>
      <c r="F181" s="237" t="s">
        <v>323</v>
      </c>
      <c r="G181" s="238" t="s">
        <v>186</v>
      </c>
      <c r="H181" s="239">
        <v>3188</v>
      </c>
      <c r="I181" s="240"/>
      <c r="J181" s="241">
        <f>ROUND(I181*H181,2)</f>
        <v>0</v>
      </c>
      <c r="K181" s="237" t="s">
        <v>176</v>
      </c>
      <c r="L181" s="44"/>
      <c r="M181" s="242" t="s">
        <v>1</v>
      </c>
      <c r="N181" s="243" t="s">
        <v>45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151</v>
      </c>
      <c r="AT181" s="246" t="s">
        <v>130</v>
      </c>
      <c r="AU181" s="246" t="s">
        <v>90</v>
      </c>
      <c r="AY181" s="17" t="s">
        <v>127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88</v>
      </c>
      <c r="BK181" s="247">
        <f>ROUND(I181*H181,2)</f>
        <v>0</v>
      </c>
      <c r="BL181" s="17" t="s">
        <v>151</v>
      </c>
      <c r="BM181" s="246" t="s">
        <v>324</v>
      </c>
    </row>
    <row r="182" s="13" customFormat="1">
      <c r="A182" s="13"/>
      <c r="B182" s="248"/>
      <c r="C182" s="249"/>
      <c r="D182" s="250" t="s">
        <v>135</v>
      </c>
      <c r="E182" s="251" t="s">
        <v>1</v>
      </c>
      <c r="F182" s="252" t="s">
        <v>325</v>
      </c>
      <c r="G182" s="249"/>
      <c r="H182" s="251" t="s">
        <v>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135</v>
      </c>
      <c r="AU182" s="258" t="s">
        <v>90</v>
      </c>
      <c r="AV182" s="13" t="s">
        <v>88</v>
      </c>
      <c r="AW182" s="13" t="s">
        <v>36</v>
      </c>
      <c r="AX182" s="13" t="s">
        <v>80</v>
      </c>
      <c r="AY182" s="258" t="s">
        <v>127</v>
      </c>
    </row>
    <row r="183" s="14" customFormat="1">
      <c r="A183" s="14"/>
      <c r="B183" s="259"/>
      <c r="C183" s="260"/>
      <c r="D183" s="250" t="s">
        <v>135</v>
      </c>
      <c r="E183" s="261" t="s">
        <v>1</v>
      </c>
      <c r="F183" s="262" t="s">
        <v>326</v>
      </c>
      <c r="G183" s="260"/>
      <c r="H183" s="263">
        <v>3188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9" t="s">
        <v>135</v>
      </c>
      <c r="AU183" s="269" t="s">
        <v>90</v>
      </c>
      <c r="AV183" s="14" t="s">
        <v>90</v>
      </c>
      <c r="AW183" s="14" t="s">
        <v>36</v>
      </c>
      <c r="AX183" s="14" t="s">
        <v>88</v>
      </c>
      <c r="AY183" s="269" t="s">
        <v>127</v>
      </c>
    </row>
    <row r="184" s="2" customFormat="1" ht="33" customHeight="1">
      <c r="A184" s="38"/>
      <c r="B184" s="39"/>
      <c r="C184" s="235" t="s">
        <v>327</v>
      </c>
      <c r="D184" s="235" t="s">
        <v>130</v>
      </c>
      <c r="E184" s="236" t="s">
        <v>328</v>
      </c>
      <c r="F184" s="237" t="s">
        <v>329</v>
      </c>
      <c r="G184" s="238" t="s">
        <v>186</v>
      </c>
      <c r="H184" s="239">
        <v>2850</v>
      </c>
      <c r="I184" s="240"/>
      <c r="J184" s="241">
        <f>ROUND(I184*H184,2)</f>
        <v>0</v>
      </c>
      <c r="K184" s="237" t="s">
        <v>176</v>
      </c>
      <c r="L184" s="44"/>
      <c r="M184" s="242" t="s">
        <v>1</v>
      </c>
      <c r="N184" s="243" t="s">
        <v>45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151</v>
      </c>
      <c r="AT184" s="246" t="s">
        <v>130</v>
      </c>
      <c r="AU184" s="246" t="s">
        <v>90</v>
      </c>
      <c r="AY184" s="17" t="s">
        <v>127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88</v>
      </c>
      <c r="BK184" s="247">
        <f>ROUND(I184*H184,2)</f>
        <v>0</v>
      </c>
      <c r="BL184" s="17" t="s">
        <v>151</v>
      </c>
      <c r="BM184" s="246" t="s">
        <v>330</v>
      </c>
    </row>
    <row r="185" s="13" customFormat="1">
      <c r="A185" s="13"/>
      <c r="B185" s="248"/>
      <c r="C185" s="249"/>
      <c r="D185" s="250" t="s">
        <v>135</v>
      </c>
      <c r="E185" s="251" t="s">
        <v>1</v>
      </c>
      <c r="F185" s="252" t="s">
        <v>331</v>
      </c>
      <c r="G185" s="249"/>
      <c r="H185" s="251" t="s">
        <v>1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135</v>
      </c>
      <c r="AU185" s="258" t="s">
        <v>90</v>
      </c>
      <c r="AV185" s="13" t="s">
        <v>88</v>
      </c>
      <c r="AW185" s="13" t="s">
        <v>36</v>
      </c>
      <c r="AX185" s="13" t="s">
        <v>80</v>
      </c>
      <c r="AY185" s="258" t="s">
        <v>127</v>
      </c>
    </row>
    <row r="186" s="14" customFormat="1">
      <c r="A186" s="14"/>
      <c r="B186" s="259"/>
      <c r="C186" s="260"/>
      <c r="D186" s="250" t="s">
        <v>135</v>
      </c>
      <c r="E186" s="261" t="s">
        <v>1</v>
      </c>
      <c r="F186" s="262" t="s">
        <v>332</v>
      </c>
      <c r="G186" s="260"/>
      <c r="H186" s="263">
        <v>2850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9" t="s">
        <v>135</v>
      </c>
      <c r="AU186" s="269" t="s">
        <v>90</v>
      </c>
      <c r="AV186" s="14" t="s">
        <v>90</v>
      </c>
      <c r="AW186" s="14" t="s">
        <v>36</v>
      </c>
      <c r="AX186" s="14" t="s">
        <v>88</v>
      </c>
      <c r="AY186" s="269" t="s">
        <v>127</v>
      </c>
    </row>
    <row r="187" s="2" customFormat="1" ht="33" customHeight="1">
      <c r="A187" s="38"/>
      <c r="B187" s="39"/>
      <c r="C187" s="235" t="s">
        <v>129</v>
      </c>
      <c r="D187" s="235" t="s">
        <v>130</v>
      </c>
      <c r="E187" s="236" t="s">
        <v>333</v>
      </c>
      <c r="F187" s="237" t="s">
        <v>334</v>
      </c>
      <c r="G187" s="238" t="s">
        <v>186</v>
      </c>
      <c r="H187" s="239">
        <v>80</v>
      </c>
      <c r="I187" s="240"/>
      <c r="J187" s="241">
        <f>ROUND(I187*H187,2)</f>
        <v>0</v>
      </c>
      <c r="K187" s="237" t="s">
        <v>176</v>
      </c>
      <c r="L187" s="44"/>
      <c r="M187" s="242" t="s">
        <v>1</v>
      </c>
      <c r="N187" s="243" t="s">
        <v>45</v>
      </c>
      <c r="O187" s="91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151</v>
      </c>
      <c r="AT187" s="246" t="s">
        <v>130</v>
      </c>
      <c r="AU187" s="246" t="s">
        <v>90</v>
      </c>
      <c r="AY187" s="17" t="s">
        <v>127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88</v>
      </c>
      <c r="BK187" s="247">
        <f>ROUND(I187*H187,2)</f>
        <v>0</v>
      </c>
      <c r="BL187" s="17" t="s">
        <v>151</v>
      </c>
      <c r="BM187" s="246" t="s">
        <v>335</v>
      </c>
    </row>
    <row r="188" s="2" customFormat="1" ht="33" customHeight="1">
      <c r="A188" s="38"/>
      <c r="B188" s="39"/>
      <c r="C188" s="235" t="s">
        <v>208</v>
      </c>
      <c r="D188" s="235" t="s">
        <v>130</v>
      </c>
      <c r="E188" s="236" t="s">
        <v>336</v>
      </c>
      <c r="F188" s="237" t="s">
        <v>337</v>
      </c>
      <c r="G188" s="238" t="s">
        <v>186</v>
      </c>
      <c r="H188" s="239">
        <v>1.5</v>
      </c>
      <c r="I188" s="240"/>
      <c r="J188" s="241">
        <f>ROUND(I188*H188,2)</f>
        <v>0</v>
      </c>
      <c r="K188" s="237" t="s">
        <v>176</v>
      </c>
      <c r="L188" s="44"/>
      <c r="M188" s="242" t="s">
        <v>1</v>
      </c>
      <c r="N188" s="243" t="s">
        <v>45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151</v>
      </c>
      <c r="AT188" s="246" t="s">
        <v>130</v>
      </c>
      <c r="AU188" s="246" t="s">
        <v>90</v>
      </c>
      <c r="AY188" s="17" t="s">
        <v>127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88</v>
      </c>
      <c r="BK188" s="247">
        <f>ROUND(I188*H188,2)</f>
        <v>0</v>
      </c>
      <c r="BL188" s="17" t="s">
        <v>151</v>
      </c>
      <c r="BM188" s="246" t="s">
        <v>338</v>
      </c>
    </row>
    <row r="189" s="2" customFormat="1" ht="33" customHeight="1">
      <c r="A189" s="38"/>
      <c r="B189" s="39"/>
      <c r="C189" s="235" t="s">
        <v>339</v>
      </c>
      <c r="D189" s="235" t="s">
        <v>130</v>
      </c>
      <c r="E189" s="236" t="s">
        <v>340</v>
      </c>
      <c r="F189" s="237" t="s">
        <v>341</v>
      </c>
      <c r="G189" s="238" t="s">
        <v>186</v>
      </c>
      <c r="H189" s="239">
        <v>20</v>
      </c>
      <c r="I189" s="240"/>
      <c r="J189" s="241">
        <f>ROUND(I189*H189,2)</f>
        <v>0</v>
      </c>
      <c r="K189" s="237" t="s">
        <v>176</v>
      </c>
      <c r="L189" s="44"/>
      <c r="M189" s="242" t="s">
        <v>1</v>
      </c>
      <c r="N189" s="243" t="s">
        <v>45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151</v>
      </c>
      <c r="AT189" s="246" t="s">
        <v>130</v>
      </c>
      <c r="AU189" s="246" t="s">
        <v>90</v>
      </c>
      <c r="AY189" s="17" t="s">
        <v>127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88</v>
      </c>
      <c r="BK189" s="247">
        <f>ROUND(I189*H189,2)</f>
        <v>0</v>
      </c>
      <c r="BL189" s="17" t="s">
        <v>151</v>
      </c>
      <c r="BM189" s="246" t="s">
        <v>342</v>
      </c>
    </row>
    <row r="190" s="2" customFormat="1" ht="33" customHeight="1">
      <c r="A190" s="38"/>
      <c r="B190" s="39"/>
      <c r="C190" s="235" t="s">
        <v>343</v>
      </c>
      <c r="D190" s="235" t="s">
        <v>130</v>
      </c>
      <c r="E190" s="236" t="s">
        <v>344</v>
      </c>
      <c r="F190" s="237" t="s">
        <v>345</v>
      </c>
      <c r="G190" s="238" t="s">
        <v>186</v>
      </c>
      <c r="H190" s="239">
        <v>30</v>
      </c>
      <c r="I190" s="240"/>
      <c r="J190" s="241">
        <f>ROUND(I190*H190,2)</f>
        <v>0</v>
      </c>
      <c r="K190" s="237" t="s">
        <v>176</v>
      </c>
      <c r="L190" s="44"/>
      <c r="M190" s="242" t="s">
        <v>1</v>
      </c>
      <c r="N190" s="243" t="s">
        <v>45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151</v>
      </c>
      <c r="AT190" s="246" t="s">
        <v>130</v>
      </c>
      <c r="AU190" s="246" t="s">
        <v>90</v>
      </c>
      <c r="AY190" s="17" t="s">
        <v>127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88</v>
      </c>
      <c r="BK190" s="247">
        <f>ROUND(I190*H190,2)</f>
        <v>0</v>
      </c>
      <c r="BL190" s="17" t="s">
        <v>151</v>
      </c>
      <c r="BM190" s="246" t="s">
        <v>346</v>
      </c>
    </row>
    <row r="191" s="2" customFormat="1" ht="33" customHeight="1">
      <c r="A191" s="38"/>
      <c r="B191" s="39"/>
      <c r="C191" s="235" t="s">
        <v>183</v>
      </c>
      <c r="D191" s="235" t="s">
        <v>130</v>
      </c>
      <c r="E191" s="236" t="s">
        <v>347</v>
      </c>
      <c r="F191" s="237" t="s">
        <v>348</v>
      </c>
      <c r="G191" s="238" t="s">
        <v>186</v>
      </c>
      <c r="H191" s="239">
        <v>5</v>
      </c>
      <c r="I191" s="240"/>
      <c r="J191" s="241">
        <f>ROUND(I191*H191,2)</f>
        <v>0</v>
      </c>
      <c r="K191" s="237" t="s">
        <v>176</v>
      </c>
      <c r="L191" s="44"/>
      <c r="M191" s="242" t="s">
        <v>1</v>
      </c>
      <c r="N191" s="243" t="s">
        <v>45</v>
      </c>
      <c r="O191" s="91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151</v>
      </c>
      <c r="AT191" s="246" t="s">
        <v>130</v>
      </c>
      <c r="AU191" s="246" t="s">
        <v>90</v>
      </c>
      <c r="AY191" s="17" t="s">
        <v>127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88</v>
      </c>
      <c r="BK191" s="247">
        <f>ROUND(I191*H191,2)</f>
        <v>0</v>
      </c>
      <c r="BL191" s="17" t="s">
        <v>151</v>
      </c>
      <c r="BM191" s="246" t="s">
        <v>349</v>
      </c>
    </row>
    <row r="192" s="2" customFormat="1" ht="33" customHeight="1">
      <c r="A192" s="38"/>
      <c r="B192" s="39"/>
      <c r="C192" s="235" t="s">
        <v>7</v>
      </c>
      <c r="D192" s="235" t="s">
        <v>130</v>
      </c>
      <c r="E192" s="236" t="s">
        <v>350</v>
      </c>
      <c r="F192" s="237" t="s">
        <v>351</v>
      </c>
      <c r="G192" s="238" t="s">
        <v>186</v>
      </c>
      <c r="H192" s="239">
        <v>30</v>
      </c>
      <c r="I192" s="240"/>
      <c r="J192" s="241">
        <f>ROUND(I192*H192,2)</f>
        <v>0</v>
      </c>
      <c r="K192" s="237" t="s">
        <v>176</v>
      </c>
      <c r="L192" s="44"/>
      <c r="M192" s="242" t="s">
        <v>1</v>
      </c>
      <c r="N192" s="243" t="s">
        <v>45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151</v>
      </c>
      <c r="AT192" s="246" t="s">
        <v>130</v>
      </c>
      <c r="AU192" s="246" t="s">
        <v>90</v>
      </c>
      <c r="AY192" s="17" t="s">
        <v>127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88</v>
      </c>
      <c r="BK192" s="247">
        <f>ROUND(I192*H192,2)</f>
        <v>0</v>
      </c>
      <c r="BL192" s="17" t="s">
        <v>151</v>
      </c>
      <c r="BM192" s="246" t="s">
        <v>352</v>
      </c>
    </row>
    <row r="193" s="2" customFormat="1" ht="33" customHeight="1">
      <c r="A193" s="38"/>
      <c r="B193" s="39"/>
      <c r="C193" s="235" t="s">
        <v>189</v>
      </c>
      <c r="D193" s="235" t="s">
        <v>130</v>
      </c>
      <c r="E193" s="236" t="s">
        <v>353</v>
      </c>
      <c r="F193" s="237" t="s">
        <v>354</v>
      </c>
      <c r="G193" s="238" t="s">
        <v>186</v>
      </c>
      <c r="H193" s="239">
        <v>170</v>
      </c>
      <c r="I193" s="240"/>
      <c r="J193" s="241">
        <f>ROUND(I193*H193,2)</f>
        <v>0</v>
      </c>
      <c r="K193" s="237" t="s">
        <v>176</v>
      </c>
      <c r="L193" s="44"/>
      <c r="M193" s="242" t="s">
        <v>1</v>
      </c>
      <c r="N193" s="243" t="s">
        <v>45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151</v>
      </c>
      <c r="AT193" s="246" t="s">
        <v>130</v>
      </c>
      <c r="AU193" s="246" t="s">
        <v>90</v>
      </c>
      <c r="AY193" s="17" t="s">
        <v>127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88</v>
      </c>
      <c r="BK193" s="247">
        <f>ROUND(I193*H193,2)</f>
        <v>0</v>
      </c>
      <c r="BL193" s="17" t="s">
        <v>151</v>
      </c>
      <c r="BM193" s="246" t="s">
        <v>355</v>
      </c>
    </row>
    <row r="194" s="12" customFormat="1" ht="22.8" customHeight="1">
      <c r="A194" s="12"/>
      <c r="B194" s="219"/>
      <c r="C194" s="220"/>
      <c r="D194" s="221" t="s">
        <v>79</v>
      </c>
      <c r="E194" s="233" t="s">
        <v>356</v>
      </c>
      <c r="F194" s="233" t="s">
        <v>357</v>
      </c>
      <c r="G194" s="220"/>
      <c r="H194" s="220"/>
      <c r="I194" s="223"/>
      <c r="J194" s="234">
        <f>BK194</f>
        <v>0</v>
      </c>
      <c r="K194" s="220"/>
      <c r="L194" s="225"/>
      <c r="M194" s="226"/>
      <c r="N194" s="227"/>
      <c r="O194" s="227"/>
      <c r="P194" s="228">
        <f>SUM(P195:P202)</f>
        <v>0</v>
      </c>
      <c r="Q194" s="227"/>
      <c r="R194" s="228">
        <f>SUM(R195:R202)</f>
        <v>0</v>
      </c>
      <c r="S194" s="227"/>
      <c r="T194" s="229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88</v>
      </c>
      <c r="AT194" s="231" t="s">
        <v>79</v>
      </c>
      <c r="AU194" s="231" t="s">
        <v>88</v>
      </c>
      <c r="AY194" s="230" t="s">
        <v>127</v>
      </c>
      <c r="BK194" s="232">
        <f>SUM(BK195:BK202)</f>
        <v>0</v>
      </c>
    </row>
    <row r="195" s="2" customFormat="1" ht="16.5" customHeight="1">
      <c r="A195" s="38"/>
      <c r="B195" s="39"/>
      <c r="C195" s="235" t="s">
        <v>179</v>
      </c>
      <c r="D195" s="235" t="s">
        <v>130</v>
      </c>
      <c r="E195" s="236" t="s">
        <v>358</v>
      </c>
      <c r="F195" s="237" t="s">
        <v>359</v>
      </c>
      <c r="G195" s="238" t="s">
        <v>186</v>
      </c>
      <c r="H195" s="239">
        <v>2</v>
      </c>
      <c r="I195" s="240"/>
      <c r="J195" s="241">
        <f>ROUND(I195*H195,2)</f>
        <v>0</v>
      </c>
      <c r="K195" s="237" t="s">
        <v>1</v>
      </c>
      <c r="L195" s="44"/>
      <c r="M195" s="242" t="s">
        <v>1</v>
      </c>
      <c r="N195" s="243" t="s">
        <v>45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151</v>
      </c>
      <c r="AT195" s="246" t="s">
        <v>130</v>
      </c>
      <c r="AU195" s="246" t="s">
        <v>90</v>
      </c>
      <c r="AY195" s="17" t="s">
        <v>127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88</v>
      </c>
      <c r="BK195" s="247">
        <f>ROUND(I195*H195,2)</f>
        <v>0</v>
      </c>
      <c r="BL195" s="17" t="s">
        <v>151</v>
      </c>
      <c r="BM195" s="246" t="s">
        <v>360</v>
      </c>
    </row>
    <row r="196" s="2" customFormat="1" ht="21.75" customHeight="1">
      <c r="A196" s="38"/>
      <c r="B196" s="39"/>
      <c r="C196" s="235" t="s">
        <v>225</v>
      </c>
      <c r="D196" s="235" t="s">
        <v>130</v>
      </c>
      <c r="E196" s="236" t="s">
        <v>361</v>
      </c>
      <c r="F196" s="237" t="s">
        <v>362</v>
      </c>
      <c r="G196" s="238" t="s">
        <v>186</v>
      </c>
      <c r="H196" s="239">
        <v>2</v>
      </c>
      <c r="I196" s="240"/>
      <c r="J196" s="241">
        <f>ROUND(I196*H196,2)</f>
        <v>0</v>
      </c>
      <c r="K196" s="237" t="s">
        <v>1</v>
      </c>
      <c r="L196" s="44"/>
      <c r="M196" s="242" t="s">
        <v>1</v>
      </c>
      <c r="N196" s="243" t="s">
        <v>45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151</v>
      </c>
      <c r="AT196" s="246" t="s">
        <v>130</v>
      </c>
      <c r="AU196" s="246" t="s">
        <v>90</v>
      </c>
      <c r="AY196" s="17" t="s">
        <v>127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88</v>
      </c>
      <c r="BK196" s="247">
        <f>ROUND(I196*H196,2)</f>
        <v>0</v>
      </c>
      <c r="BL196" s="17" t="s">
        <v>151</v>
      </c>
      <c r="BM196" s="246" t="s">
        <v>363</v>
      </c>
    </row>
    <row r="197" s="2" customFormat="1" ht="16.5" customHeight="1">
      <c r="A197" s="38"/>
      <c r="B197" s="39"/>
      <c r="C197" s="235" t="s">
        <v>220</v>
      </c>
      <c r="D197" s="235" t="s">
        <v>130</v>
      </c>
      <c r="E197" s="236" t="s">
        <v>364</v>
      </c>
      <c r="F197" s="237" t="s">
        <v>365</v>
      </c>
      <c r="G197" s="238" t="s">
        <v>223</v>
      </c>
      <c r="H197" s="239">
        <v>1</v>
      </c>
      <c r="I197" s="240"/>
      <c r="J197" s="241">
        <f>ROUND(I197*H197,2)</f>
        <v>0</v>
      </c>
      <c r="K197" s="237" t="s">
        <v>1</v>
      </c>
      <c r="L197" s="44"/>
      <c r="M197" s="242" t="s">
        <v>1</v>
      </c>
      <c r="N197" s="243" t="s">
        <v>45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151</v>
      </c>
      <c r="AT197" s="246" t="s">
        <v>130</v>
      </c>
      <c r="AU197" s="246" t="s">
        <v>90</v>
      </c>
      <c r="AY197" s="17" t="s">
        <v>127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88</v>
      </c>
      <c r="BK197" s="247">
        <f>ROUND(I197*H197,2)</f>
        <v>0</v>
      </c>
      <c r="BL197" s="17" t="s">
        <v>151</v>
      </c>
      <c r="BM197" s="246" t="s">
        <v>366</v>
      </c>
    </row>
    <row r="198" s="2" customFormat="1" ht="16.5" customHeight="1">
      <c r="A198" s="38"/>
      <c r="B198" s="39"/>
      <c r="C198" s="235" t="s">
        <v>138</v>
      </c>
      <c r="D198" s="235" t="s">
        <v>130</v>
      </c>
      <c r="E198" s="236" t="s">
        <v>367</v>
      </c>
      <c r="F198" s="237" t="s">
        <v>368</v>
      </c>
      <c r="G198" s="238" t="s">
        <v>223</v>
      </c>
      <c r="H198" s="239">
        <v>1</v>
      </c>
      <c r="I198" s="240"/>
      <c r="J198" s="241">
        <f>ROUND(I198*H198,2)</f>
        <v>0</v>
      </c>
      <c r="K198" s="237" t="s">
        <v>1</v>
      </c>
      <c r="L198" s="44"/>
      <c r="M198" s="242" t="s">
        <v>1</v>
      </c>
      <c r="N198" s="243" t="s">
        <v>45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151</v>
      </c>
      <c r="AT198" s="246" t="s">
        <v>130</v>
      </c>
      <c r="AU198" s="246" t="s">
        <v>90</v>
      </c>
      <c r="AY198" s="17" t="s">
        <v>127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88</v>
      </c>
      <c r="BK198" s="247">
        <f>ROUND(I198*H198,2)</f>
        <v>0</v>
      </c>
      <c r="BL198" s="17" t="s">
        <v>151</v>
      </c>
      <c r="BM198" s="246" t="s">
        <v>369</v>
      </c>
    </row>
    <row r="199" s="2" customFormat="1" ht="21.75" customHeight="1">
      <c r="A199" s="38"/>
      <c r="B199" s="39"/>
      <c r="C199" s="235" t="s">
        <v>214</v>
      </c>
      <c r="D199" s="235" t="s">
        <v>130</v>
      </c>
      <c r="E199" s="236" t="s">
        <v>370</v>
      </c>
      <c r="F199" s="237" t="s">
        <v>371</v>
      </c>
      <c r="G199" s="238" t="s">
        <v>186</v>
      </c>
      <c r="H199" s="239">
        <v>2</v>
      </c>
      <c r="I199" s="240"/>
      <c r="J199" s="241">
        <f>ROUND(I199*H199,2)</f>
        <v>0</v>
      </c>
      <c r="K199" s="237" t="s">
        <v>1</v>
      </c>
      <c r="L199" s="44"/>
      <c r="M199" s="242" t="s">
        <v>1</v>
      </c>
      <c r="N199" s="243" t="s">
        <v>45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151</v>
      </c>
      <c r="AT199" s="246" t="s">
        <v>130</v>
      </c>
      <c r="AU199" s="246" t="s">
        <v>90</v>
      </c>
      <c r="AY199" s="17" t="s">
        <v>127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88</v>
      </c>
      <c r="BK199" s="247">
        <f>ROUND(I199*H199,2)</f>
        <v>0</v>
      </c>
      <c r="BL199" s="17" t="s">
        <v>151</v>
      </c>
      <c r="BM199" s="246" t="s">
        <v>372</v>
      </c>
    </row>
    <row r="200" s="2" customFormat="1" ht="44.25" customHeight="1">
      <c r="A200" s="38"/>
      <c r="B200" s="39"/>
      <c r="C200" s="235" t="s">
        <v>229</v>
      </c>
      <c r="D200" s="235" t="s">
        <v>130</v>
      </c>
      <c r="E200" s="236" t="s">
        <v>373</v>
      </c>
      <c r="F200" s="237" t="s">
        <v>374</v>
      </c>
      <c r="G200" s="238" t="s">
        <v>186</v>
      </c>
      <c r="H200" s="239">
        <v>28</v>
      </c>
      <c r="I200" s="240"/>
      <c r="J200" s="241">
        <f>ROUND(I200*H200,2)</f>
        <v>0</v>
      </c>
      <c r="K200" s="237" t="s">
        <v>1</v>
      </c>
      <c r="L200" s="44"/>
      <c r="M200" s="242" t="s">
        <v>1</v>
      </c>
      <c r="N200" s="243" t="s">
        <v>45</v>
      </c>
      <c r="O200" s="91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151</v>
      </c>
      <c r="AT200" s="246" t="s">
        <v>130</v>
      </c>
      <c r="AU200" s="246" t="s">
        <v>90</v>
      </c>
      <c r="AY200" s="17" t="s">
        <v>127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88</v>
      </c>
      <c r="BK200" s="247">
        <f>ROUND(I200*H200,2)</f>
        <v>0</v>
      </c>
      <c r="BL200" s="17" t="s">
        <v>151</v>
      </c>
      <c r="BM200" s="246" t="s">
        <v>375</v>
      </c>
    </row>
    <row r="201" s="14" customFormat="1">
      <c r="A201" s="14"/>
      <c r="B201" s="259"/>
      <c r="C201" s="260"/>
      <c r="D201" s="250" t="s">
        <v>135</v>
      </c>
      <c r="E201" s="260"/>
      <c r="F201" s="262" t="s">
        <v>376</v>
      </c>
      <c r="G201" s="260"/>
      <c r="H201" s="263">
        <v>28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9" t="s">
        <v>135</v>
      </c>
      <c r="AU201" s="269" t="s">
        <v>90</v>
      </c>
      <c r="AV201" s="14" t="s">
        <v>90</v>
      </c>
      <c r="AW201" s="14" t="s">
        <v>4</v>
      </c>
      <c r="AX201" s="14" t="s">
        <v>88</v>
      </c>
      <c r="AY201" s="269" t="s">
        <v>127</v>
      </c>
    </row>
    <row r="202" s="2" customFormat="1" ht="44.25" customHeight="1">
      <c r="A202" s="38"/>
      <c r="B202" s="39"/>
      <c r="C202" s="235" t="s">
        <v>234</v>
      </c>
      <c r="D202" s="235" t="s">
        <v>130</v>
      </c>
      <c r="E202" s="236" t="s">
        <v>377</v>
      </c>
      <c r="F202" s="237" t="s">
        <v>378</v>
      </c>
      <c r="G202" s="238" t="s">
        <v>186</v>
      </c>
      <c r="H202" s="239">
        <v>2</v>
      </c>
      <c r="I202" s="240"/>
      <c r="J202" s="241">
        <f>ROUND(I202*H202,2)</f>
        <v>0</v>
      </c>
      <c r="K202" s="237" t="s">
        <v>176</v>
      </c>
      <c r="L202" s="44"/>
      <c r="M202" s="296" t="s">
        <v>1</v>
      </c>
      <c r="N202" s="297" t="s">
        <v>45</v>
      </c>
      <c r="O202" s="283"/>
      <c r="P202" s="298">
        <f>O202*H202</f>
        <v>0</v>
      </c>
      <c r="Q202" s="298">
        <v>0</v>
      </c>
      <c r="R202" s="298">
        <f>Q202*H202</f>
        <v>0</v>
      </c>
      <c r="S202" s="298">
        <v>0</v>
      </c>
      <c r="T202" s="29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151</v>
      </c>
      <c r="AT202" s="246" t="s">
        <v>130</v>
      </c>
      <c r="AU202" s="246" t="s">
        <v>90</v>
      </c>
      <c r="AY202" s="17" t="s">
        <v>127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88</v>
      </c>
      <c r="BK202" s="247">
        <f>ROUND(I202*H202,2)</f>
        <v>0</v>
      </c>
      <c r="BL202" s="17" t="s">
        <v>151</v>
      </c>
      <c r="BM202" s="246" t="s">
        <v>379</v>
      </c>
    </row>
    <row r="203" s="2" customFormat="1" ht="6.96" customHeight="1">
      <c r="A203" s="38"/>
      <c r="B203" s="66"/>
      <c r="C203" s="67"/>
      <c r="D203" s="67"/>
      <c r="E203" s="67"/>
      <c r="F203" s="67"/>
      <c r="G203" s="67"/>
      <c r="H203" s="67"/>
      <c r="I203" s="183"/>
      <c r="J203" s="67"/>
      <c r="K203" s="67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sheet="1" autoFilter="0" formatColumns="0" formatRows="0" objects="1" scenarios="1" spinCount="100000" saltValue="7WWmb0i/AiXZjkeXQRBdWkhNPh6ayjkBjNoWcMMqRniDU+I7bAafH0EZBDuPC7wnYQVUFIkfcwkJmyLQjGZpbg==" hashValue="gj5W7bZsz08DPqFtNmVZuNyTHEMIVwpCJ9bZSFKOnqHTtdXpryG32WxReEwzw8WcI6KURotOYaiEdXQsHFxhTQ==" algorithmName="SHA-512" password="CC35"/>
  <autoFilter ref="C119:K20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="1" customFormat="1" ht="24.96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Demolice objektu Sokolov - Heyrovského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380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ROUND((SUM(BE118:BE154)),  2)</f>
        <v>0</v>
      </c>
      <c r="G33" s="38"/>
      <c r="H33" s="38"/>
      <c r="I33" s="162">
        <v>0.20999999999999999</v>
      </c>
      <c r="J33" s="161">
        <f>ROUND(((SUM(BE118:BE154))*I33),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46</v>
      </c>
      <c r="F34" s="161">
        <f>ROUND((SUM(BF118:BF154)),  2)</f>
        <v>0</v>
      </c>
      <c r="G34" s="38"/>
      <c r="H34" s="38"/>
      <c r="I34" s="162">
        <v>0.14999999999999999</v>
      </c>
      <c r="J34" s="161">
        <f>ROUND(((SUM(BF118:BF154))*I34),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47</v>
      </c>
      <c r="F35" s="161">
        <f>ROUND((SUM(BG118:BG154)),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48</v>
      </c>
      <c r="F36" s="161">
        <f>ROUND((SUM(BH118:BH154)),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49</v>
      </c>
      <c r="F37" s="161">
        <f>ROUND((SUM(BI118:BI154)),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Demolice objektu Sokolov - Heyrovského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04 - Zásypy, dokončovací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="9" customFormat="1" ht="24.96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381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113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87" t="str">
        <f>E7</f>
        <v>Demolice objektu Sokolov - Heyrovského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101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04 - Zásypy, dokončovací práce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Sokolov</v>
      </c>
      <c r="G112" s="40"/>
      <c r="H112" s="40"/>
      <c r="I112" s="147" t="s">
        <v>22</v>
      </c>
      <c r="J112" s="79" t="str">
        <f>IF(J12="","",J12)</f>
        <v>12. 12. 2019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Sokolov</v>
      </c>
      <c r="G114" s="40"/>
      <c r="H114" s="40"/>
      <c r="I114" s="147" t="s">
        <v>32</v>
      </c>
      <c r="J114" s="36" t="str">
        <f>E21</f>
        <v>AWT Rekultivace a.s.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147" t="s">
        <v>37</v>
      </c>
      <c r="J115" s="36" t="str">
        <f>E24</f>
        <v>Ing. Kropáčová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207"/>
      <c r="B117" s="208"/>
      <c r="C117" s="209" t="s">
        <v>114</v>
      </c>
      <c r="D117" s="210" t="s">
        <v>65</v>
      </c>
      <c r="E117" s="210" t="s">
        <v>61</v>
      </c>
      <c r="F117" s="210" t="s">
        <v>62</v>
      </c>
      <c r="G117" s="210" t="s">
        <v>115</v>
      </c>
      <c r="H117" s="210" t="s">
        <v>116</v>
      </c>
      <c r="I117" s="211" t="s">
        <v>117</v>
      </c>
      <c r="J117" s="210" t="s">
        <v>105</v>
      </c>
      <c r="K117" s="212" t="s">
        <v>118</v>
      </c>
      <c r="L117" s="213"/>
      <c r="M117" s="100" t="s">
        <v>1</v>
      </c>
      <c r="N117" s="101" t="s">
        <v>44</v>
      </c>
      <c r="O117" s="101" t="s">
        <v>119</v>
      </c>
      <c r="P117" s="101" t="s">
        <v>120</v>
      </c>
      <c r="Q117" s="101" t="s">
        <v>121</v>
      </c>
      <c r="R117" s="101" t="s">
        <v>122</v>
      </c>
      <c r="S117" s="101" t="s">
        <v>123</v>
      </c>
      <c r="T117" s="102" t="s">
        <v>124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="2" customFormat="1" ht="22.8" customHeight="1">
      <c r="A118" s="38"/>
      <c r="B118" s="39"/>
      <c r="C118" s="107" t="s">
        <v>125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195.87102499999998</v>
      </c>
      <c r="S118" s="104"/>
      <c r="T118" s="217">
        <f>T119</f>
        <v>55.521000000000001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107</v>
      </c>
      <c r="BK118" s="218">
        <f>BK119</f>
        <v>0</v>
      </c>
    </row>
    <row r="119" s="12" customFormat="1" ht="25.92" customHeight="1">
      <c r="A119" s="12"/>
      <c r="B119" s="219"/>
      <c r="C119" s="220"/>
      <c r="D119" s="221" t="s">
        <v>79</v>
      </c>
      <c r="E119" s="222" t="s">
        <v>126</v>
      </c>
      <c r="F119" s="222" t="s">
        <v>126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195.87102499999998</v>
      </c>
      <c r="S119" s="227"/>
      <c r="T119" s="229">
        <f>T120</f>
        <v>55.521000000000001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88</v>
      </c>
      <c r="AT119" s="231" t="s">
        <v>79</v>
      </c>
      <c r="AU119" s="231" t="s">
        <v>80</v>
      </c>
      <c r="AY119" s="230" t="s">
        <v>127</v>
      </c>
      <c r="BK119" s="232">
        <f>BK120</f>
        <v>0</v>
      </c>
    </row>
    <row r="120" s="12" customFormat="1" ht="22.8" customHeight="1">
      <c r="A120" s="12"/>
      <c r="B120" s="219"/>
      <c r="C120" s="220"/>
      <c r="D120" s="221" t="s">
        <v>79</v>
      </c>
      <c r="E120" s="233" t="s">
        <v>356</v>
      </c>
      <c r="F120" s="233" t="s">
        <v>382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SUM(P121:P154)</f>
        <v>0</v>
      </c>
      <c r="Q120" s="227"/>
      <c r="R120" s="228">
        <f>SUM(R121:R154)</f>
        <v>195.87102499999998</v>
      </c>
      <c r="S120" s="227"/>
      <c r="T120" s="229">
        <f>SUM(T121:T154)</f>
        <v>55.521000000000001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88</v>
      </c>
      <c r="AT120" s="231" t="s">
        <v>79</v>
      </c>
      <c r="AU120" s="231" t="s">
        <v>88</v>
      </c>
      <c r="AY120" s="230" t="s">
        <v>127</v>
      </c>
      <c r="BK120" s="232">
        <f>SUM(BK121:BK154)</f>
        <v>0</v>
      </c>
    </row>
    <row r="121" s="2" customFormat="1" ht="33" customHeight="1">
      <c r="A121" s="38"/>
      <c r="B121" s="39"/>
      <c r="C121" s="235" t="s">
        <v>88</v>
      </c>
      <c r="D121" s="235" t="s">
        <v>130</v>
      </c>
      <c r="E121" s="236" t="s">
        <v>383</v>
      </c>
      <c r="F121" s="237" t="s">
        <v>384</v>
      </c>
      <c r="G121" s="238" t="s">
        <v>211</v>
      </c>
      <c r="H121" s="239">
        <v>320</v>
      </c>
      <c r="I121" s="240"/>
      <c r="J121" s="241">
        <f>ROUND(I121*H121,2)</f>
        <v>0</v>
      </c>
      <c r="K121" s="237" t="s">
        <v>176</v>
      </c>
      <c r="L121" s="44"/>
      <c r="M121" s="242" t="s">
        <v>1</v>
      </c>
      <c r="N121" s="243" t="s">
        <v>45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151</v>
      </c>
      <c r="AT121" s="246" t="s">
        <v>130</v>
      </c>
      <c r="AU121" s="246" t="s">
        <v>90</v>
      </c>
      <c r="AY121" s="17" t="s">
        <v>127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88</v>
      </c>
      <c r="BK121" s="247">
        <f>ROUND(I121*H121,2)</f>
        <v>0</v>
      </c>
      <c r="BL121" s="17" t="s">
        <v>151</v>
      </c>
      <c r="BM121" s="246" t="s">
        <v>385</v>
      </c>
    </row>
    <row r="122" s="13" customFormat="1">
      <c r="A122" s="13"/>
      <c r="B122" s="248"/>
      <c r="C122" s="249"/>
      <c r="D122" s="250" t="s">
        <v>135</v>
      </c>
      <c r="E122" s="251" t="s">
        <v>1</v>
      </c>
      <c r="F122" s="252" t="s">
        <v>386</v>
      </c>
      <c r="G122" s="249"/>
      <c r="H122" s="251" t="s">
        <v>1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8" t="s">
        <v>135</v>
      </c>
      <c r="AU122" s="258" t="s">
        <v>90</v>
      </c>
      <c r="AV122" s="13" t="s">
        <v>88</v>
      </c>
      <c r="AW122" s="13" t="s">
        <v>36</v>
      </c>
      <c r="AX122" s="13" t="s">
        <v>80</v>
      </c>
      <c r="AY122" s="258" t="s">
        <v>127</v>
      </c>
    </row>
    <row r="123" s="13" customFormat="1">
      <c r="A123" s="13"/>
      <c r="B123" s="248"/>
      <c r="C123" s="249"/>
      <c r="D123" s="250" t="s">
        <v>135</v>
      </c>
      <c r="E123" s="251" t="s">
        <v>1</v>
      </c>
      <c r="F123" s="252" t="s">
        <v>387</v>
      </c>
      <c r="G123" s="249"/>
      <c r="H123" s="251" t="s">
        <v>1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8" t="s">
        <v>135</v>
      </c>
      <c r="AU123" s="258" t="s">
        <v>90</v>
      </c>
      <c r="AV123" s="13" t="s">
        <v>88</v>
      </c>
      <c r="AW123" s="13" t="s">
        <v>36</v>
      </c>
      <c r="AX123" s="13" t="s">
        <v>80</v>
      </c>
      <c r="AY123" s="258" t="s">
        <v>127</v>
      </c>
    </row>
    <row r="124" s="14" customFormat="1">
      <c r="A124" s="14"/>
      <c r="B124" s="259"/>
      <c r="C124" s="260"/>
      <c r="D124" s="250" t="s">
        <v>135</v>
      </c>
      <c r="E124" s="261" t="s">
        <v>1</v>
      </c>
      <c r="F124" s="262" t="s">
        <v>388</v>
      </c>
      <c r="G124" s="260"/>
      <c r="H124" s="263">
        <v>320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9" t="s">
        <v>135</v>
      </c>
      <c r="AU124" s="269" t="s">
        <v>90</v>
      </c>
      <c r="AV124" s="14" t="s">
        <v>90</v>
      </c>
      <c r="AW124" s="14" t="s">
        <v>36</v>
      </c>
      <c r="AX124" s="14" t="s">
        <v>88</v>
      </c>
      <c r="AY124" s="269" t="s">
        <v>127</v>
      </c>
    </row>
    <row r="125" s="2" customFormat="1" ht="16.5" customHeight="1">
      <c r="A125" s="38"/>
      <c r="B125" s="39"/>
      <c r="C125" s="235" t="s">
        <v>90</v>
      </c>
      <c r="D125" s="235" t="s">
        <v>130</v>
      </c>
      <c r="E125" s="236" t="s">
        <v>389</v>
      </c>
      <c r="F125" s="237" t="s">
        <v>390</v>
      </c>
      <c r="G125" s="238" t="s">
        <v>211</v>
      </c>
      <c r="H125" s="239">
        <v>32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45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151</v>
      </c>
      <c r="AT125" s="246" t="s">
        <v>130</v>
      </c>
      <c r="AU125" s="246" t="s">
        <v>90</v>
      </c>
      <c r="AY125" s="17" t="s">
        <v>127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88</v>
      </c>
      <c r="BK125" s="247">
        <f>ROUND(I125*H125,2)</f>
        <v>0</v>
      </c>
      <c r="BL125" s="17" t="s">
        <v>151</v>
      </c>
      <c r="BM125" s="246" t="s">
        <v>391</v>
      </c>
    </row>
    <row r="126" s="13" customFormat="1">
      <c r="A126" s="13"/>
      <c r="B126" s="248"/>
      <c r="C126" s="249"/>
      <c r="D126" s="250" t="s">
        <v>135</v>
      </c>
      <c r="E126" s="251" t="s">
        <v>1</v>
      </c>
      <c r="F126" s="252" t="s">
        <v>392</v>
      </c>
      <c r="G126" s="249"/>
      <c r="H126" s="251" t="s">
        <v>1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135</v>
      </c>
      <c r="AU126" s="258" t="s">
        <v>90</v>
      </c>
      <c r="AV126" s="13" t="s">
        <v>88</v>
      </c>
      <c r="AW126" s="13" t="s">
        <v>36</v>
      </c>
      <c r="AX126" s="13" t="s">
        <v>80</v>
      </c>
      <c r="AY126" s="258" t="s">
        <v>127</v>
      </c>
    </row>
    <row r="127" s="13" customFormat="1">
      <c r="A127" s="13"/>
      <c r="B127" s="248"/>
      <c r="C127" s="249"/>
      <c r="D127" s="250" t="s">
        <v>135</v>
      </c>
      <c r="E127" s="251" t="s">
        <v>1</v>
      </c>
      <c r="F127" s="252" t="s">
        <v>393</v>
      </c>
      <c r="G127" s="249"/>
      <c r="H127" s="251" t="s">
        <v>1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8" t="s">
        <v>135</v>
      </c>
      <c r="AU127" s="258" t="s">
        <v>90</v>
      </c>
      <c r="AV127" s="13" t="s">
        <v>88</v>
      </c>
      <c r="AW127" s="13" t="s">
        <v>36</v>
      </c>
      <c r="AX127" s="13" t="s">
        <v>80</v>
      </c>
      <c r="AY127" s="258" t="s">
        <v>127</v>
      </c>
    </row>
    <row r="128" s="13" customFormat="1">
      <c r="A128" s="13"/>
      <c r="B128" s="248"/>
      <c r="C128" s="249"/>
      <c r="D128" s="250" t="s">
        <v>135</v>
      </c>
      <c r="E128" s="251" t="s">
        <v>1</v>
      </c>
      <c r="F128" s="252" t="s">
        <v>394</v>
      </c>
      <c r="G128" s="249"/>
      <c r="H128" s="251" t="s">
        <v>1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135</v>
      </c>
      <c r="AU128" s="258" t="s">
        <v>90</v>
      </c>
      <c r="AV128" s="13" t="s">
        <v>88</v>
      </c>
      <c r="AW128" s="13" t="s">
        <v>36</v>
      </c>
      <c r="AX128" s="13" t="s">
        <v>80</v>
      </c>
      <c r="AY128" s="258" t="s">
        <v>127</v>
      </c>
    </row>
    <row r="129" s="14" customFormat="1">
      <c r="A129" s="14"/>
      <c r="B129" s="259"/>
      <c r="C129" s="260"/>
      <c r="D129" s="250" t="s">
        <v>135</v>
      </c>
      <c r="E129" s="261" t="s">
        <v>1</v>
      </c>
      <c r="F129" s="262" t="s">
        <v>395</v>
      </c>
      <c r="G129" s="260"/>
      <c r="H129" s="263">
        <v>32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135</v>
      </c>
      <c r="AU129" s="269" t="s">
        <v>90</v>
      </c>
      <c r="AV129" s="14" t="s">
        <v>90</v>
      </c>
      <c r="AW129" s="14" t="s">
        <v>36</v>
      </c>
      <c r="AX129" s="14" t="s">
        <v>88</v>
      </c>
      <c r="AY129" s="269" t="s">
        <v>127</v>
      </c>
    </row>
    <row r="130" s="2" customFormat="1" ht="33" customHeight="1">
      <c r="A130" s="38"/>
      <c r="B130" s="39"/>
      <c r="C130" s="235" t="s">
        <v>148</v>
      </c>
      <c r="D130" s="235" t="s">
        <v>130</v>
      </c>
      <c r="E130" s="236" t="s">
        <v>396</v>
      </c>
      <c r="F130" s="237" t="s">
        <v>397</v>
      </c>
      <c r="G130" s="238" t="s">
        <v>175</v>
      </c>
      <c r="H130" s="239">
        <v>660</v>
      </c>
      <c r="I130" s="240"/>
      <c r="J130" s="241">
        <f>ROUND(I130*H130,2)</f>
        <v>0</v>
      </c>
      <c r="K130" s="237" t="s">
        <v>176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151</v>
      </c>
      <c r="AT130" s="246" t="s">
        <v>130</v>
      </c>
      <c r="AU130" s="246" t="s">
        <v>90</v>
      </c>
      <c r="AY130" s="17" t="s">
        <v>127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151</v>
      </c>
      <c r="BM130" s="246" t="s">
        <v>398</v>
      </c>
    </row>
    <row r="131" s="14" customFormat="1">
      <c r="A131" s="14"/>
      <c r="B131" s="259"/>
      <c r="C131" s="260"/>
      <c r="D131" s="250" t="s">
        <v>135</v>
      </c>
      <c r="E131" s="261" t="s">
        <v>1</v>
      </c>
      <c r="F131" s="262" t="s">
        <v>399</v>
      </c>
      <c r="G131" s="260"/>
      <c r="H131" s="263">
        <v>660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9" t="s">
        <v>135</v>
      </c>
      <c r="AU131" s="269" t="s">
        <v>90</v>
      </c>
      <c r="AV131" s="14" t="s">
        <v>90</v>
      </c>
      <c r="AW131" s="14" t="s">
        <v>36</v>
      </c>
      <c r="AX131" s="14" t="s">
        <v>88</v>
      </c>
      <c r="AY131" s="269" t="s">
        <v>127</v>
      </c>
    </row>
    <row r="132" s="2" customFormat="1" ht="21.75" customHeight="1">
      <c r="A132" s="38"/>
      <c r="B132" s="39"/>
      <c r="C132" s="270" t="s">
        <v>151</v>
      </c>
      <c r="D132" s="270" t="s">
        <v>243</v>
      </c>
      <c r="E132" s="271" t="s">
        <v>400</v>
      </c>
      <c r="F132" s="272" t="s">
        <v>401</v>
      </c>
      <c r="G132" s="273" t="s">
        <v>186</v>
      </c>
      <c r="H132" s="274">
        <v>189</v>
      </c>
      <c r="I132" s="275"/>
      <c r="J132" s="276">
        <f>ROUND(I132*H132,2)</f>
        <v>0</v>
      </c>
      <c r="K132" s="272" t="s">
        <v>1</v>
      </c>
      <c r="L132" s="277"/>
      <c r="M132" s="278" t="s">
        <v>1</v>
      </c>
      <c r="N132" s="279" t="s">
        <v>45</v>
      </c>
      <c r="O132" s="91"/>
      <c r="P132" s="244">
        <f>O132*H132</f>
        <v>0</v>
      </c>
      <c r="Q132" s="244">
        <v>1</v>
      </c>
      <c r="R132" s="244">
        <f>Q132*H132</f>
        <v>189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246</v>
      </c>
      <c r="AT132" s="246" t="s">
        <v>243</v>
      </c>
      <c r="AU132" s="246" t="s">
        <v>90</v>
      </c>
      <c r="AY132" s="17" t="s">
        <v>127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151</v>
      </c>
      <c r="BM132" s="246" t="s">
        <v>402</v>
      </c>
    </row>
    <row r="133" s="14" customFormat="1">
      <c r="A133" s="14"/>
      <c r="B133" s="259"/>
      <c r="C133" s="260"/>
      <c r="D133" s="250" t="s">
        <v>135</v>
      </c>
      <c r="E133" s="261" t="s">
        <v>1</v>
      </c>
      <c r="F133" s="262" t="s">
        <v>403</v>
      </c>
      <c r="G133" s="260"/>
      <c r="H133" s="263">
        <v>189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9" t="s">
        <v>135</v>
      </c>
      <c r="AU133" s="269" t="s">
        <v>90</v>
      </c>
      <c r="AV133" s="14" t="s">
        <v>90</v>
      </c>
      <c r="AW133" s="14" t="s">
        <v>36</v>
      </c>
      <c r="AX133" s="14" t="s">
        <v>88</v>
      </c>
      <c r="AY133" s="269" t="s">
        <v>127</v>
      </c>
    </row>
    <row r="134" s="2" customFormat="1" ht="33" customHeight="1">
      <c r="A134" s="38"/>
      <c r="B134" s="39"/>
      <c r="C134" s="235" t="s">
        <v>163</v>
      </c>
      <c r="D134" s="235" t="s">
        <v>130</v>
      </c>
      <c r="E134" s="236" t="s">
        <v>404</v>
      </c>
      <c r="F134" s="237" t="s">
        <v>405</v>
      </c>
      <c r="G134" s="238" t="s">
        <v>175</v>
      </c>
      <c r="H134" s="239">
        <v>660</v>
      </c>
      <c r="I134" s="240"/>
      <c r="J134" s="241">
        <f>ROUND(I134*H134,2)</f>
        <v>0</v>
      </c>
      <c r="K134" s="237" t="s">
        <v>176</v>
      </c>
      <c r="L134" s="44"/>
      <c r="M134" s="242" t="s">
        <v>1</v>
      </c>
      <c r="N134" s="243" t="s">
        <v>45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151</v>
      </c>
      <c r="AT134" s="246" t="s">
        <v>130</v>
      </c>
      <c r="AU134" s="246" t="s">
        <v>90</v>
      </c>
      <c r="AY134" s="17" t="s">
        <v>127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88</v>
      </c>
      <c r="BK134" s="247">
        <f>ROUND(I134*H134,2)</f>
        <v>0</v>
      </c>
      <c r="BL134" s="17" t="s">
        <v>151</v>
      </c>
      <c r="BM134" s="246" t="s">
        <v>406</v>
      </c>
    </row>
    <row r="135" s="14" customFormat="1">
      <c r="A135" s="14"/>
      <c r="B135" s="259"/>
      <c r="C135" s="260"/>
      <c r="D135" s="250" t="s">
        <v>135</v>
      </c>
      <c r="E135" s="261" t="s">
        <v>1</v>
      </c>
      <c r="F135" s="262" t="s">
        <v>399</v>
      </c>
      <c r="G135" s="260"/>
      <c r="H135" s="263">
        <v>660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9" t="s">
        <v>135</v>
      </c>
      <c r="AU135" s="269" t="s">
        <v>90</v>
      </c>
      <c r="AV135" s="14" t="s">
        <v>90</v>
      </c>
      <c r="AW135" s="14" t="s">
        <v>36</v>
      </c>
      <c r="AX135" s="14" t="s">
        <v>88</v>
      </c>
      <c r="AY135" s="269" t="s">
        <v>127</v>
      </c>
    </row>
    <row r="136" s="2" customFormat="1" ht="16.5" customHeight="1">
      <c r="A136" s="38"/>
      <c r="B136" s="39"/>
      <c r="C136" s="270" t="s">
        <v>311</v>
      </c>
      <c r="D136" s="270" t="s">
        <v>243</v>
      </c>
      <c r="E136" s="271" t="s">
        <v>407</v>
      </c>
      <c r="F136" s="272" t="s">
        <v>408</v>
      </c>
      <c r="G136" s="273" t="s">
        <v>409</v>
      </c>
      <c r="H136" s="274">
        <v>9.9000000000000004</v>
      </c>
      <c r="I136" s="275"/>
      <c r="J136" s="276">
        <f>ROUND(I136*H136,2)</f>
        <v>0</v>
      </c>
      <c r="K136" s="272" t="s">
        <v>176</v>
      </c>
      <c r="L136" s="277"/>
      <c r="M136" s="278" t="s">
        <v>1</v>
      </c>
      <c r="N136" s="279" t="s">
        <v>45</v>
      </c>
      <c r="O136" s="91"/>
      <c r="P136" s="244">
        <f>O136*H136</f>
        <v>0</v>
      </c>
      <c r="Q136" s="244">
        <v>0.001</v>
      </c>
      <c r="R136" s="244">
        <f>Q136*H136</f>
        <v>0.0099000000000000008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246</v>
      </c>
      <c r="AT136" s="246" t="s">
        <v>243</v>
      </c>
      <c r="AU136" s="246" t="s">
        <v>90</v>
      </c>
      <c r="AY136" s="17" t="s">
        <v>127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88</v>
      </c>
      <c r="BK136" s="247">
        <f>ROUND(I136*H136,2)</f>
        <v>0</v>
      </c>
      <c r="BL136" s="17" t="s">
        <v>151</v>
      </c>
      <c r="BM136" s="246" t="s">
        <v>410</v>
      </c>
    </row>
    <row r="137" s="14" customFormat="1">
      <c r="A137" s="14"/>
      <c r="B137" s="259"/>
      <c r="C137" s="260"/>
      <c r="D137" s="250" t="s">
        <v>135</v>
      </c>
      <c r="E137" s="260"/>
      <c r="F137" s="262" t="s">
        <v>411</v>
      </c>
      <c r="G137" s="260"/>
      <c r="H137" s="263">
        <v>9.9000000000000004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9" t="s">
        <v>135</v>
      </c>
      <c r="AU137" s="269" t="s">
        <v>90</v>
      </c>
      <c r="AV137" s="14" t="s">
        <v>90</v>
      </c>
      <c r="AW137" s="14" t="s">
        <v>4</v>
      </c>
      <c r="AX137" s="14" t="s">
        <v>88</v>
      </c>
      <c r="AY137" s="269" t="s">
        <v>127</v>
      </c>
    </row>
    <row r="138" s="2" customFormat="1" ht="44.25" customHeight="1">
      <c r="A138" s="38"/>
      <c r="B138" s="39"/>
      <c r="C138" s="235" t="s">
        <v>319</v>
      </c>
      <c r="D138" s="235" t="s">
        <v>130</v>
      </c>
      <c r="E138" s="236" t="s">
        <v>412</v>
      </c>
      <c r="F138" s="237" t="s">
        <v>413</v>
      </c>
      <c r="G138" s="238" t="s">
        <v>285</v>
      </c>
      <c r="H138" s="239">
        <v>20</v>
      </c>
      <c r="I138" s="240"/>
      <c r="J138" s="241">
        <f>ROUND(I138*H138,2)</f>
        <v>0</v>
      </c>
      <c r="K138" s="237" t="s">
        <v>176</v>
      </c>
      <c r="L138" s="44"/>
      <c r="M138" s="242" t="s">
        <v>1</v>
      </c>
      <c r="N138" s="243" t="s">
        <v>45</v>
      </c>
      <c r="O138" s="91"/>
      <c r="P138" s="244">
        <f>O138*H138</f>
        <v>0</v>
      </c>
      <c r="Q138" s="244">
        <v>0.15540000000000001</v>
      </c>
      <c r="R138" s="244">
        <f>Q138*H138</f>
        <v>3.1080000000000001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151</v>
      </c>
      <c r="AT138" s="246" t="s">
        <v>130</v>
      </c>
      <c r="AU138" s="246" t="s">
        <v>90</v>
      </c>
      <c r="AY138" s="17" t="s">
        <v>127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88</v>
      </c>
      <c r="BK138" s="247">
        <f>ROUND(I138*H138,2)</f>
        <v>0</v>
      </c>
      <c r="BL138" s="17" t="s">
        <v>151</v>
      </c>
      <c r="BM138" s="246" t="s">
        <v>414</v>
      </c>
    </row>
    <row r="139" s="2" customFormat="1" ht="21.75" customHeight="1">
      <c r="A139" s="38"/>
      <c r="B139" s="39"/>
      <c r="C139" s="270" t="s">
        <v>322</v>
      </c>
      <c r="D139" s="270" t="s">
        <v>243</v>
      </c>
      <c r="E139" s="271" t="s">
        <v>415</v>
      </c>
      <c r="F139" s="272" t="s">
        <v>416</v>
      </c>
      <c r="G139" s="273" t="s">
        <v>285</v>
      </c>
      <c r="H139" s="274">
        <v>20</v>
      </c>
      <c r="I139" s="275"/>
      <c r="J139" s="276">
        <f>ROUND(I139*H139,2)</f>
        <v>0</v>
      </c>
      <c r="K139" s="272" t="s">
        <v>176</v>
      </c>
      <c r="L139" s="277"/>
      <c r="M139" s="278" t="s">
        <v>1</v>
      </c>
      <c r="N139" s="279" t="s">
        <v>45</v>
      </c>
      <c r="O139" s="91"/>
      <c r="P139" s="244">
        <f>O139*H139</f>
        <v>0</v>
      </c>
      <c r="Q139" s="244">
        <v>0.058000000000000003</v>
      </c>
      <c r="R139" s="244">
        <f>Q139*H139</f>
        <v>1.1600000000000001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246</v>
      </c>
      <c r="AT139" s="246" t="s">
        <v>243</v>
      </c>
      <c r="AU139" s="246" t="s">
        <v>90</v>
      </c>
      <c r="AY139" s="17" t="s">
        <v>127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88</v>
      </c>
      <c r="BK139" s="247">
        <f>ROUND(I139*H139,2)</f>
        <v>0</v>
      </c>
      <c r="BL139" s="17" t="s">
        <v>151</v>
      </c>
      <c r="BM139" s="246" t="s">
        <v>417</v>
      </c>
    </row>
    <row r="140" s="2" customFormat="1" ht="33" customHeight="1">
      <c r="A140" s="38"/>
      <c r="B140" s="39"/>
      <c r="C140" s="235" t="s">
        <v>327</v>
      </c>
      <c r="D140" s="235" t="s">
        <v>130</v>
      </c>
      <c r="E140" s="236" t="s">
        <v>418</v>
      </c>
      <c r="F140" s="237" t="s">
        <v>419</v>
      </c>
      <c r="G140" s="238" t="s">
        <v>285</v>
      </c>
      <c r="H140" s="239">
        <v>20</v>
      </c>
      <c r="I140" s="240"/>
      <c r="J140" s="241">
        <f>ROUND(I140*H140,2)</f>
        <v>0</v>
      </c>
      <c r="K140" s="237" t="s">
        <v>176</v>
      </c>
      <c r="L140" s="44"/>
      <c r="M140" s="242" t="s">
        <v>1</v>
      </c>
      <c r="N140" s="243" t="s">
        <v>45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151</v>
      </c>
      <c r="AT140" s="246" t="s">
        <v>130</v>
      </c>
      <c r="AU140" s="246" t="s">
        <v>90</v>
      </c>
      <c r="AY140" s="17" t="s">
        <v>127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88</v>
      </c>
      <c r="BK140" s="247">
        <f>ROUND(I140*H140,2)</f>
        <v>0</v>
      </c>
      <c r="BL140" s="17" t="s">
        <v>151</v>
      </c>
      <c r="BM140" s="246" t="s">
        <v>420</v>
      </c>
    </row>
    <row r="141" s="13" customFormat="1">
      <c r="A141" s="13"/>
      <c r="B141" s="248"/>
      <c r="C141" s="249"/>
      <c r="D141" s="250" t="s">
        <v>135</v>
      </c>
      <c r="E141" s="251" t="s">
        <v>1</v>
      </c>
      <c r="F141" s="252" t="s">
        <v>392</v>
      </c>
      <c r="G141" s="249"/>
      <c r="H141" s="251" t="s">
        <v>1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135</v>
      </c>
      <c r="AU141" s="258" t="s">
        <v>90</v>
      </c>
      <c r="AV141" s="13" t="s">
        <v>88</v>
      </c>
      <c r="AW141" s="13" t="s">
        <v>36</v>
      </c>
      <c r="AX141" s="13" t="s">
        <v>80</v>
      </c>
      <c r="AY141" s="258" t="s">
        <v>127</v>
      </c>
    </row>
    <row r="142" s="13" customFormat="1">
      <c r="A142" s="13"/>
      <c r="B142" s="248"/>
      <c r="C142" s="249"/>
      <c r="D142" s="250" t="s">
        <v>135</v>
      </c>
      <c r="E142" s="251" t="s">
        <v>1</v>
      </c>
      <c r="F142" s="252" t="s">
        <v>421</v>
      </c>
      <c r="G142" s="249"/>
      <c r="H142" s="251" t="s">
        <v>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135</v>
      </c>
      <c r="AU142" s="258" t="s">
        <v>90</v>
      </c>
      <c r="AV142" s="13" t="s">
        <v>88</v>
      </c>
      <c r="AW142" s="13" t="s">
        <v>36</v>
      </c>
      <c r="AX142" s="13" t="s">
        <v>80</v>
      </c>
      <c r="AY142" s="258" t="s">
        <v>127</v>
      </c>
    </row>
    <row r="143" s="14" customFormat="1">
      <c r="A143" s="14"/>
      <c r="B143" s="259"/>
      <c r="C143" s="260"/>
      <c r="D143" s="250" t="s">
        <v>135</v>
      </c>
      <c r="E143" s="261" t="s">
        <v>1</v>
      </c>
      <c r="F143" s="262" t="s">
        <v>422</v>
      </c>
      <c r="G143" s="260"/>
      <c r="H143" s="263">
        <v>20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135</v>
      </c>
      <c r="AU143" s="269" t="s">
        <v>90</v>
      </c>
      <c r="AV143" s="14" t="s">
        <v>90</v>
      </c>
      <c r="AW143" s="14" t="s">
        <v>36</v>
      </c>
      <c r="AX143" s="14" t="s">
        <v>88</v>
      </c>
      <c r="AY143" s="269" t="s">
        <v>127</v>
      </c>
    </row>
    <row r="144" s="2" customFormat="1" ht="44.25" customHeight="1">
      <c r="A144" s="38"/>
      <c r="B144" s="39"/>
      <c r="C144" s="235" t="s">
        <v>423</v>
      </c>
      <c r="D144" s="235" t="s">
        <v>130</v>
      </c>
      <c r="E144" s="236" t="s">
        <v>424</v>
      </c>
      <c r="F144" s="237" t="s">
        <v>425</v>
      </c>
      <c r="G144" s="238" t="s">
        <v>175</v>
      </c>
      <c r="H144" s="239">
        <v>4.5</v>
      </c>
      <c r="I144" s="240"/>
      <c r="J144" s="241">
        <f>ROUND(I144*H144,2)</f>
        <v>0</v>
      </c>
      <c r="K144" s="237" t="s">
        <v>176</v>
      </c>
      <c r="L144" s="44"/>
      <c r="M144" s="242" t="s">
        <v>1</v>
      </c>
      <c r="N144" s="243" t="s">
        <v>45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0.098000000000000004</v>
      </c>
      <c r="T144" s="245">
        <f>S144*H144</f>
        <v>0.441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151</v>
      </c>
      <c r="AT144" s="246" t="s">
        <v>130</v>
      </c>
      <c r="AU144" s="246" t="s">
        <v>90</v>
      </c>
      <c r="AY144" s="17" t="s">
        <v>127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88</v>
      </c>
      <c r="BK144" s="247">
        <f>ROUND(I144*H144,2)</f>
        <v>0</v>
      </c>
      <c r="BL144" s="17" t="s">
        <v>151</v>
      </c>
      <c r="BM144" s="246" t="s">
        <v>426</v>
      </c>
    </row>
    <row r="145" s="13" customFormat="1">
      <c r="A145" s="13"/>
      <c r="B145" s="248"/>
      <c r="C145" s="249"/>
      <c r="D145" s="250" t="s">
        <v>135</v>
      </c>
      <c r="E145" s="251" t="s">
        <v>1</v>
      </c>
      <c r="F145" s="252" t="s">
        <v>427</v>
      </c>
      <c r="G145" s="249"/>
      <c r="H145" s="251" t="s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135</v>
      </c>
      <c r="AU145" s="258" t="s">
        <v>90</v>
      </c>
      <c r="AV145" s="13" t="s">
        <v>88</v>
      </c>
      <c r="AW145" s="13" t="s">
        <v>36</v>
      </c>
      <c r="AX145" s="13" t="s">
        <v>80</v>
      </c>
      <c r="AY145" s="258" t="s">
        <v>127</v>
      </c>
    </row>
    <row r="146" s="14" customFormat="1">
      <c r="A146" s="14"/>
      <c r="B146" s="259"/>
      <c r="C146" s="260"/>
      <c r="D146" s="250" t="s">
        <v>135</v>
      </c>
      <c r="E146" s="261" t="s">
        <v>1</v>
      </c>
      <c r="F146" s="262" t="s">
        <v>428</v>
      </c>
      <c r="G146" s="260"/>
      <c r="H146" s="263">
        <v>4.5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135</v>
      </c>
      <c r="AU146" s="269" t="s">
        <v>90</v>
      </c>
      <c r="AV146" s="14" t="s">
        <v>90</v>
      </c>
      <c r="AW146" s="14" t="s">
        <v>36</v>
      </c>
      <c r="AX146" s="14" t="s">
        <v>88</v>
      </c>
      <c r="AY146" s="269" t="s">
        <v>127</v>
      </c>
    </row>
    <row r="147" s="2" customFormat="1" ht="33" customHeight="1">
      <c r="A147" s="38"/>
      <c r="B147" s="39"/>
      <c r="C147" s="235" t="s">
        <v>429</v>
      </c>
      <c r="D147" s="235" t="s">
        <v>130</v>
      </c>
      <c r="E147" s="236" t="s">
        <v>430</v>
      </c>
      <c r="F147" s="237" t="s">
        <v>431</v>
      </c>
      <c r="G147" s="238" t="s">
        <v>175</v>
      </c>
      <c r="H147" s="239">
        <v>12.5</v>
      </c>
      <c r="I147" s="240"/>
      <c r="J147" s="241">
        <f>ROUND(I147*H147,2)</f>
        <v>0</v>
      </c>
      <c r="K147" s="237" t="s">
        <v>176</v>
      </c>
      <c r="L147" s="44"/>
      <c r="M147" s="242" t="s">
        <v>1</v>
      </c>
      <c r="N147" s="243" t="s">
        <v>45</v>
      </c>
      <c r="O147" s="91"/>
      <c r="P147" s="244">
        <f>O147*H147</f>
        <v>0</v>
      </c>
      <c r="Q147" s="244">
        <v>0.20745</v>
      </c>
      <c r="R147" s="244">
        <f>Q147*H147</f>
        <v>2.5931250000000001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151</v>
      </c>
      <c r="AT147" s="246" t="s">
        <v>130</v>
      </c>
      <c r="AU147" s="246" t="s">
        <v>90</v>
      </c>
      <c r="AY147" s="17" t="s">
        <v>127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88</v>
      </c>
      <c r="BK147" s="247">
        <f>ROUND(I147*H147,2)</f>
        <v>0</v>
      </c>
      <c r="BL147" s="17" t="s">
        <v>151</v>
      </c>
      <c r="BM147" s="246" t="s">
        <v>432</v>
      </c>
    </row>
    <row r="148" s="13" customFormat="1">
      <c r="A148" s="13"/>
      <c r="B148" s="248"/>
      <c r="C148" s="249"/>
      <c r="D148" s="250" t="s">
        <v>135</v>
      </c>
      <c r="E148" s="251" t="s">
        <v>1</v>
      </c>
      <c r="F148" s="252" t="s">
        <v>392</v>
      </c>
      <c r="G148" s="249"/>
      <c r="H148" s="251" t="s">
        <v>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135</v>
      </c>
      <c r="AU148" s="258" t="s">
        <v>90</v>
      </c>
      <c r="AV148" s="13" t="s">
        <v>88</v>
      </c>
      <c r="AW148" s="13" t="s">
        <v>36</v>
      </c>
      <c r="AX148" s="13" t="s">
        <v>80</v>
      </c>
      <c r="AY148" s="258" t="s">
        <v>127</v>
      </c>
    </row>
    <row r="149" s="13" customFormat="1">
      <c r="A149" s="13"/>
      <c r="B149" s="248"/>
      <c r="C149" s="249"/>
      <c r="D149" s="250" t="s">
        <v>135</v>
      </c>
      <c r="E149" s="251" t="s">
        <v>1</v>
      </c>
      <c r="F149" s="252" t="s">
        <v>433</v>
      </c>
      <c r="G149" s="249"/>
      <c r="H149" s="251" t="s">
        <v>1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135</v>
      </c>
      <c r="AU149" s="258" t="s">
        <v>90</v>
      </c>
      <c r="AV149" s="13" t="s">
        <v>88</v>
      </c>
      <c r="AW149" s="13" t="s">
        <v>36</v>
      </c>
      <c r="AX149" s="13" t="s">
        <v>80</v>
      </c>
      <c r="AY149" s="258" t="s">
        <v>127</v>
      </c>
    </row>
    <row r="150" s="14" customFormat="1">
      <c r="A150" s="14"/>
      <c r="B150" s="259"/>
      <c r="C150" s="260"/>
      <c r="D150" s="250" t="s">
        <v>135</v>
      </c>
      <c r="E150" s="261" t="s">
        <v>1</v>
      </c>
      <c r="F150" s="262" t="s">
        <v>434</v>
      </c>
      <c r="G150" s="260"/>
      <c r="H150" s="263">
        <v>12.5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135</v>
      </c>
      <c r="AU150" s="269" t="s">
        <v>90</v>
      </c>
      <c r="AV150" s="14" t="s">
        <v>90</v>
      </c>
      <c r="AW150" s="14" t="s">
        <v>36</v>
      </c>
      <c r="AX150" s="14" t="s">
        <v>88</v>
      </c>
      <c r="AY150" s="269" t="s">
        <v>127</v>
      </c>
    </row>
    <row r="151" s="2" customFormat="1" ht="44.25" customHeight="1">
      <c r="A151" s="38"/>
      <c r="B151" s="39"/>
      <c r="C151" s="235" t="s">
        <v>8</v>
      </c>
      <c r="D151" s="235" t="s">
        <v>130</v>
      </c>
      <c r="E151" s="236" t="s">
        <v>435</v>
      </c>
      <c r="F151" s="237" t="s">
        <v>436</v>
      </c>
      <c r="G151" s="238" t="s">
        <v>175</v>
      </c>
      <c r="H151" s="239">
        <v>135</v>
      </c>
      <c r="I151" s="240"/>
      <c r="J151" s="241">
        <f>ROUND(I151*H151,2)</f>
        <v>0</v>
      </c>
      <c r="K151" s="237" t="s">
        <v>1</v>
      </c>
      <c r="L151" s="44"/>
      <c r="M151" s="242" t="s">
        <v>1</v>
      </c>
      <c r="N151" s="243" t="s">
        <v>45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0.40799999999999997</v>
      </c>
      <c r="T151" s="245">
        <f>S151*H151</f>
        <v>55.079999999999998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151</v>
      </c>
      <c r="AT151" s="246" t="s">
        <v>130</v>
      </c>
      <c r="AU151" s="246" t="s">
        <v>90</v>
      </c>
      <c r="AY151" s="17" t="s">
        <v>127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88</v>
      </c>
      <c r="BK151" s="247">
        <f>ROUND(I151*H151,2)</f>
        <v>0</v>
      </c>
      <c r="BL151" s="17" t="s">
        <v>151</v>
      </c>
      <c r="BM151" s="246" t="s">
        <v>437</v>
      </c>
    </row>
    <row r="152" s="13" customFormat="1">
      <c r="A152" s="13"/>
      <c r="B152" s="248"/>
      <c r="C152" s="249"/>
      <c r="D152" s="250" t="s">
        <v>135</v>
      </c>
      <c r="E152" s="251" t="s">
        <v>1</v>
      </c>
      <c r="F152" s="252" t="s">
        <v>438</v>
      </c>
      <c r="G152" s="249"/>
      <c r="H152" s="251" t="s">
        <v>1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135</v>
      </c>
      <c r="AU152" s="258" t="s">
        <v>90</v>
      </c>
      <c r="AV152" s="13" t="s">
        <v>88</v>
      </c>
      <c r="AW152" s="13" t="s">
        <v>36</v>
      </c>
      <c r="AX152" s="13" t="s">
        <v>80</v>
      </c>
      <c r="AY152" s="258" t="s">
        <v>127</v>
      </c>
    </row>
    <row r="153" s="13" customFormat="1">
      <c r="A153" s="13"/>
      <c r="B153" s="248"/>
      <c r="C153" s="249"/>
      <c r="D153" s="250" t="s">
        <v>135</v>
      </c>
      <c r="E153" s="251" t="s">
        <v>1</v>
      </c>
      <c r="F153" s="252" t="s">
        <v>439</v>
      </c>
      <c r="G153" s="249"/>
      <c r="H153" s="251" t="s">
        <v>1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135</v>
      </c>
      <c r="AU153" s="258" t="s">
        <v>90</v>
      </c>
      <c r="AV153" s="13" t="s">
        <v>88</v>
      </c>
      <c r="AW153" s="13" t="s">
        <v>36</v>
      </c>
      <c r="AX153" s="13" t="s">
        <v>80</v>
      </c>
      <c r="AY153" s="258" t="s">
        <v>127</v>
      </c>
    </row>
    <row r="154" s="14" customFormat="1">
      <c r="A154" s="14"/>
      <c r="B154" s="259"/>
      <c r="C154" s="260"/>
      <c r="D154" s="250" t="s">
        <v>135</v>
      </c>
      <c r="E154" s="261" t="s">
        <v>1</v>
      </c>
      <c r="F154" s="262" t="s">
        <v>233</v>
      </c>
      <c r="G154" s="260"/>
      <c r="H154" s="263">
        <v>135</v>
      </c>
      <c r="I154" s="264"/>
      <c r="J154" s="260"/>
      <c r="K154" s="260"/>
      <c r="L154" s="265"/>
      <c r="M154" s="300"/>
      <c r="N154" s="301"/>
      <c r="O154" s="301"/>
      <c r="P154" s="301"/>
      <c r="Q154" s="301"/>
      <c r="R154" s="301"/>
      <c r="S154" s="301"/>
      <c r="T154" s="30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135</v>
      </c>
      <c r="AU154" s="269" t="s">
        <v>90</v>
      </c>
      <c r="AV154" s="14" t="s">
        <v>90</v>
      </c>
      <c r="AW154" s="14" t="s">
        <v>36</v>
      </c>
      <c r="AX154" s="14" t="s">
        <v>88</v>
      </c>
      <c r="AY154" s="269" t="s">
        <v>127</v>
      </c>
    </row>
    <row r="155" s="2" customFormat="1" ht="6.96" customHeight="1">
      <c r="A155" s="38"/>
      <c r="B155" s="66"/>
      <c r="C155" s="67"/>
      <c r="D155" s="67"/>
      <c r="E155" s="67"/>
      <c r="F155" s="67"/>
      <c r="G155" s="67"/>
      <c r="H155" s="67"/>
      <c r="I155" s="183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sheet="1" autoFilter="0" formatColumns="0" formatRows="0" objects="1" scenarios="1" spinCount="100000" saltValue="bxKJHzelju01Req7T53zKYJWSpJ+LLrUFuzy8DDEGy9c0WZ/B6NSw3/ydUvFPMqdrhkZpynChp7tbzKNnOTJYw==" hashValue="0SO/P/TTKN3KrkHHBeOBN6ltlq7xCh/FitZqhZacgi22ywWdvkf1K/oLpotqXiNzcgQm3GRGli0xtQhTrs1blw==" algorithmName="SHA-512" password="CC35"/>
  <autoFilter ref="C117:K15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="1" customFormat="1" ht="24.96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Demolice objektu Sokolov - Heyrovského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440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ROUND((SUM(BE121:BE138)),  2)</f>
        <v>0</v>
      </c>
      <c r="G33" s="38"/>
      <c r="H33" s="38"/>
      <c r="I33" s="162">
        <v>0.20999999999999999</v>
      </c>
      <c r="J33" s="161">
        <f>ROUND(((SUM(BE121:BE138))*I33),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46</v>
      </c>
      <c r="F34" s="161">
        <f>ROUND((SUM(BF121:BF138)),  2)</f>
        <v>0</v>
      </c>
      <c r="G34" s="38"/>
      <c r="H34" s="38"/>
      <c r="I34" s="162">
        <v>0.14999999999999999</v>
      </c>
      <c r="J34" s="161">
        <f>ROUND(((SUM(BF121:BF138))*I34),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47</v>
      </c>
      <c r="F35" s="161">
        <f>ROUND((SUM(BG121:BG138)),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48</v>
      </c>
      <c r="F36" s="161">
        <f>ROUND((SUM(BH121:BH138)),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49</v>
      </c>
      <c r="F37" s="161">
        <f>ROUND((SUM(BI121:BI138)),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Demolice objektu Sokolov - Heyrovského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="9" customFormat="1" ht="24.96" customHeight="1">
      <c r="A97" s="9"/>
      <c r="B97" s="193"/>
      <c r="C97" s="194"/>
      <c r="D97" s="195" t="s">
        <v>440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441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442</v>
      </c>
      <c r="E99" s="203"/>
      <c r="F99" s="203"/>
      <c r="G99" s="203"/>
      <c r="H99" s="203"/>
      <c r="I99" s="204"/>
      <c r="J99" s="205">
        <f>J128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443</v>
      </c>
      <c r="E100" s="203"/>
      <c r="F100" s="203"/>
      <c r="G100" s="203"/>
      <c r="H100" s="203"/>
      <c r="I100" s="204"/>
      <c r="J100" s="205">
        <f>J133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444</v>
      </c>
      <c r="E101" s="203"/>
      <c r="F101" s="203"/>
      <c r="G101" s="203"/>
      <c r="H101" s="203"/>
      <c r="I101" s="204"/>
      <c r="J101" s="205">
        <f>J136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113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Demolice objektu Sokolov - Heyrovského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101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Sokolov</v>
      </c>
      <c r="G115" s="40"/>
      <c r="H115" s="40"/>
      <c r="I115" s="147" t="s">
        <v>22</v>
      </c>
      <c r="J115" s="79" t="str">
        <f>IF(J12="","",J12)</f>
        <v>12. 12. 2019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Město Sokolov</v>
      </c>
      <c r="G117" s="40"/>
      <c r="H117" s="40"/>
      <c r="I117" s="147" t="s">
        <v>32</v>
      </c>
      <c r="J117" s="36" t="str">
        <f>E21</f>
        <v>AWT Rekultivace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147" t="s">
        <v>37</v>
      </c>
      <c r="J118" s="36" t="str">
        <f>E24</f>
        <v>Ing. Kropáčová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114</v>
      </c>
      <c r="D120" s="210" t="s">
        <v>65</v>
      </c>
      <c r="E120" s="210" t="s">
        <v>61</v>
      </c>
      <c r="F120" s="210" t="s">
        <v>62</v>
      </c>
      <c r="G120" s="210" t="s">
        <v>115</v>
      </c>
      <c r="H120" s="210" t="s">
        <v>116</v>
      </c>
      <c r="I120" s="211" t="s">
        <v>117</v>
      </c>
      <c r="J120" s="210" t="s">
        <v>105</v>
      </c>
      <c r="K120" s="212" t="s">
        <v>118</v>
      </c>
      <c r="L120" s="213"/>
      <c r="M120" s="100" t="s">
        <v>1</v>
      </c>
      <c r="N120" s="101" t="s">
        <v>44</v>
      </c>
      <c r="O120" s="101" t="s">
        <v>119</v>
      </c>
      <c r="P120" s="101" t="s">
        <v>120</v>
      </c>
      <c r="Q120" s="101" t="s">
        <v>121</v>
      </c>
      <c r="R120" s="101" t="s">
        <v>122</v>
      </c>
      <c r="S120" s="101" t="s">
        <v>123</v>
      </c>
      <c r="T120" s="102" t="s">
        <v>124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125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0</v>
      </c>
      <c r="S121" s="104"/>
      <c r="T121" s="21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107</v>
      </c>
      <c r="BK121" s="218">
        <f>BK122</f>
        <v>0</v>
      </c>
    </row>
    <row r="122" s="12" customFormat="1" ht="25.92" customHeight="1">
      <c r="A122" s="12"/>
      <c r="B122" s="219"/>
      <c r="C122" s="220"/>
      <c r="D122" s="221" t="s">
        <v>79</v>
      </c>
      <c r="E122" s="222" t="s">
        <v>97</v>
      </c>
      <c r="F122" s="222" t="s">
        <v>98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P123+P128+P133+P136</f>
        <v>0</v>
      </c>
      <c r="Q122" s="227"/>
      <c r="R122" s="228">
        <f>R123+R128+R133+R136</f>
        <v>0</v>
      </c>
      <c r="S122" s="227"/>
      <c r="T122" s="229">
        <f>T123+T128+T133+T136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163</v>
      </c>
      <c r="AT122" s="231" t="s">
        <v>79</v>
      </c>
      <c r="AU122" s="231" t="s">
        <v>80</v>
      </c>
      <c r="AY122" s="230" t="s">
        <v>127</v>
      </c>
      <c r="BK122" s="232">
        <f>BK123+BK128+BK133+BK136</f>
        <v>0</v>
      </c>
    </row>
    <row r="123" s="12" customFormat="1" ht="22.8" customHeight="1">
      <c r="A123" s="12"/>
      <c r="B123" s="219"/>
      <c r="C123" s="220"/>
      <c r="D123" s="221" t="s">
        <v>79</v>
      </c>
      <c r="E123" s="233" t="s">
        <v>445</v>
      </c>
      <c r="F123" s="233" t="s">
        <v>446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SUM(P124:P127)</f>
        <v>0</v>
      </c>
      <c r="Q123" s="227"/>
      <c r="R123" s="228">
        <f>SUM(R124:R127)</f>
        <v>0</v>
      </c>
      <c r="S123" s="227"/>
      <c r="T123" s="229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163</v>
      </c>
      <c r="AT123" s="231" t="s">
        <v>79</v>
      </c>
      <c r="AU123" s="231" t="s">
        <v>88</v>
      </c>
      <c r="AY123" s="230" t="s">
        <v>127</v>
      </c>
      <c r="BK123" s="232">
        <f>SUM(BK124:BK127)</f>
        <v>0</v>
      </c>
    </row>
    <row r="124" s="2" customFormat="1" ht="21.75" customHeight="1">
      <c r="A124" s="38"/>
      <c r="B124" s="39"/>
      <c r="C124" s="235" t="s">
        <v>423</v>
      </c>
      <c r="D124" s="235" t="s">
        <v>130</v>
      </c>
      <c r="E124" s="236" t="s">
        <v>447</v>
      </c>
      <c r="F124" s="237" t="s">
        <v>448</v>
      </c>
      <c r="G124" s="238" t="s">
        <v>223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45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187</v>
      </c>
      <c r="AT124" s="246" t="s">
        <v>130</v>
      </c>
      <c r="AU124" s="246" t="s">
        <v>90</v>
      </c>
      <c r="AY124" s="17" t="s">
        <v>127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88</v>
      </c>
      <c r="BK124" s="247">
        <f>ROUND(I124*H124,2)</f>
        <v>0</v>
      </c>
      <c r="BL124" s="17" t="s">
        <v>187</v>
      </c>
      <c r="BM124" s="246" t="s">
        <v>449</v>
      </c>
    </row>
    <row r="125" s="2" customFormat="1" ht="21.75" customHeight="1">
      <c r="A125" s="38"/>
      <c r="B125" s="39"/>
      <c r="C125" s="235" t="s">
        <v>339</v>
      </c>
      <c r="D125" s="235" t="s">
        <v>130</v>
      </c>
      <c r="E125" s="236" t="s">
        <v>450</v>
      </c>
      <c r="F125" s="237" t="s">
        <v>451</v>
      </c>
      <c r="G125" s="238" t="s">
        <v>223</v>
      </c>
      <c r="H125" s="239">
        <v>1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45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187</v>
      </c>
      <c r="AT125" s="246" t="s">
        <v>130</v>
      </c>
      <c r="AU125" s="246" t="s">
        <v>90</v>
      </c>
      <c r="AY125" s="17" t="s">
        <v>127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88</v>
      </c>
      <c r="BK125" s="247">
        <f>ROUND(I125*H125,2)</f>
        <v>0</v>
      </c>
      <c r="BL125" s="17" t="s">
        <v>187</v>
      </c>
      <c r="BM125" s="246" t="s">
        <v>452</v>
      </c>
    </row>
    <row r="126" s="2" customFormat="1" ht="33" customHeight="1">
      <c r="A126" s="38"/>
      <c r="B126" s="39"/>
      <c r="C126" s="235" t="s">
        <v>319</v>
      </c>
      <c r="D126" s="235" t="s">
        <v>130</v>
      </c>
      <c r="E126" s="236" t="s">
        <v>453</v>
      </c>
      <c r="F126" s="237" t="s">
        <v>454</v>
      </c>
      <c r="G126" s="238" t="s">
        <v>223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45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187</v>
      </c>
      <c r="AT126" s="246" t="s">
        <v>130</v>
      </c>
      <c r="AU126" s="246" t="s">
        <v>90</v>
      </c>
      <c r="AY126" s="17" t="s">
        <v>127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88</v>
      </c>
      <c r="BK126" s="247">
        <f>ROUND(I126*H126,2)</f>
        <v>0</v>
      </c>
      <c r="BL126" s="17" t="s">
        <v>187</v>
      </c>
      <c r="BM126" s="246" t="s">
        <v>455</v>
      </c>
    </row>
    <row r="127" s="2" customFormat="1" ht="16.5" customHeight="1">
      <c r="A127" s="38"/>
      <c r="B127" s="39"/>
      <c r="C127" s="235" t="s">
        <v>8</v>
      </c>
      <c r="D127" s="235" t="s">
        <v>130</v>
      </c>
      <c r="E127" s="236" t="s">
        <v>456</v>
      </c>
      <c r="F127" s="237" t="s">
        <v>457</v>
      </c>
      <c r="G127" s="238" t="s">
        <v>223</v>
      </c>
      <c r="H127" s="239">
        <v>1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45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187</v>
      </c>
      <c r="AT127" s="246" t="s">
        <v>130</v>
      </c>
      <c r="AU127" s="246" t="s">
        <v>90</v>
      </c>
      <c r="AY127" s="17" t="s">
        <v>127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88</v>
      </c>
      <c r="BK127" s="247">
        <f>ROUND(I127*H127,2)</f>
        <v>0</v>
      </c>
      <c r="BL127" s="17" t="s">
        <v>187</v>
      </c>
      <c r="BM127" s="246" t="s">
        <v>458</v>
      </c>
    </row>
    <row r="128" s="12" customFormat="1" ht="22.8" customHeight="1">
      <c r="A128" s="12"/>
      <c r="B128" s="219"/>
      <c r="C128" s="220"/>
      <c r="D128" s="221" t="s">
        <v>79</v>
      </c>
      <c r="E128" s="233" t="s">
        <v>459</v>
      </c>
      <c r="F128" s="233" t="s">
        <v>460</v>
      </c>
      <c r="G128" s="220"/>
      <c r="H128" s="220"/>
      <c r="I128" s="223"/>
      <c r="J128" s="234">
        <f>BK128</f>
        <v>0</v>
      </c>
      <c r="K128" s="220"/>
      <c r="L128" s="225"/>
      <c r="M128" s="226"/>
      <c r="N128" s="227"/>
      <c r="O128" s="227"/>
      <c r="P128" s="228">
        <f>SUM(P129:P132)</f>
        <v>0</v>
      </c>
      <c r="Q128" s="227"/>
      <c r="R128" s="228">
        <f>SUM(R129:R132)</f>
        <v>0</v>
      </c>
      <c r="S128" s="227"/>
      <c r="T128" s="229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163</v>
      </c>
      <c r="AT128" s="231" t="s">
        <v>79</v>
      </c>
      <c r="AU128" s="231" t="s">
        <v>88</v>
      </c>
      <c r="AY128" s="230" t="s">
        <v>127</v>
      </c>
      <c r="BK128" s="232">
        <f>SUM(BK129:BK132)</f>
        <v>0</v>
      </c>
    </row>
    <row r="129" s="2" customFormat="1" ht="21.75" customHeight="1">
      <c r="A129" s="38"/>
      <c r="B129" s="39"/>
      <c r="C129" s="235" t="s">
        <v>88</v>
      </c>
      <c r="D129" s="235" t="s">
        <v>130</v>
      </c>
      <c r="E129" s="236" t="s">
        <v>461</v>
      </c>
      <c r="F129" s="237" t="s">
        <v>462</v>
      </c>
      <c r="G129" s="238" t="s">
        <v>223</v>
      </c>
      <c r="H129" s="239">
        <v>1</v>
      </c>
      <c r="I129" s="240"/>
      <c r="J129" s="241">
        <f>ROUND(I129*H129,2)</f>
        <v>0</v>
      </c>
      <c r="K129" s="237" t="s">
        <v>1</v>
      </c>
      <c r="L129" s="44"/>
      <c r="M129" s="242" t="s">
        <v>1</v>
      </c>
      <c r="N129" s="243" t="s">
        <v>45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187</v>
      </c>
      <c r="AT129" s="246" t="s">
        <v>130</v>
      </c>
      <c r="AU129" s="246" t="s">
        <v>90</v>
      </c>
      <c r="AY129" s="17" t="s">
        <v>127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88</v>
      </c>
      <c r="BK129" s="247">
        <f>ROUND(I129*H129,2)</f>
        <v>0</v>
      </c>
      <c r="BL129" s="17" t="s">
        <v>187</v>
      </c>
      <c r="BM129" s="246" t="s">
        <v>463</v>
      </c>
    </row>
    <row r="130" s="2" customFormat="1" ht="21.75" customHeight="1">
      <c r="A130" s="38"/>
      <c r="B130" s="39"/>
      <c r="C130" s="235" t="s">
        <v>90</v>
      </c>
      <c r="D130" s="235" t="s">
        <v>130</v>
      </c>
      <c r="E130" s="236" t="s">
        <v>464</v>
      </c>
      <c r="F130" s="237" t="s">
        <v>465</v>
      </c>
      <c r="G130" s="238" t="s">
        <v>223</v>
      </c>
      <c r="H130" s="239">
        <v>1</v>
      </c>
      <c r="I130" s="240"/>
      <c r="J130" s="241">
        <f>ROUND(I130*H130,2)</f>
        <v>0</v>
      </c>
      <c r="K130" s="237" t="s">
        <v>1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187</v>
      </c>
      <c r="AT130" s="246" t="s">
        <v>130</v>
      </c>
      <c r="AU130" s="246" t="s">
        <v>90</v>
      </c>
      <c r="AY130" s="17" t="s">
        <v>127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187</v>
      </c>
      <c r="BM130" s="246" t="s">
        <v>466</v>
      </c>
    </row>
    <row r="131" s="2" customFormat="1" ht="16.5" customHeight="1">
      <c r="A131" s="38"/>
      <c r="B131" s="39"/>
      <c r="C131" s="235" t="s">
        <v>306</v>
      </c>
      <c r="D131" s="235" t="s">
        <v>130</v>
      </c>
      <c r="E131" s="236" t="s">
        <v>467</v>
      </c>
      <c r="F131" s="237" t="s">
        <v>468</v>
      </c>
      <c r="G131" s="238" t="s">
        <v>223</v>
      </c>
      <c r="H131" s="239">
        <v>1</v>
      </c>
      <c r="I131" s="240"/>
      <c r="J131" s="241">
        <f>ROUND(I131*H131,2)</f>
        <v>0</v>
      </c>
      <c r="K131" s="237" t="s">
        <v>1</v>
      </c>
      <c r="L131" s="44"/>
      <c r="M131" s="242" t="s">
        <v>1</v>
      </c>
      <c r="N131" s="243" t="s">
        <v>45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187</v>
      </c>
      <c r="AT131" s="246" t="s">
        <v>130</v>
      </c>
      <c r="AU131" s="246" t="s">
        <v>90</v>
      </c>
      <c r="AY131" s="17" t="s">
        <v>127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88</v>
      </c>
      <c r="BK131" s="247">
        <f>ROUND(I131*H131,2)</f>
        <v>0</v>
      </c>
      <c r="BL131" s="17" t="s">
        <v>187</v>
      </c>
      <c r="BM131" s="246" t="s">
        <v>469</v>
      </c>
    </row>
    <row r="132" s="2" customFormat="1" ht="21.75" customHeight="1">
      <c r="A132" s="38"/>
      <c r="B132" s="39"/>
      <c r="C132" s="235" t="s">
        <v>343</v>
      </c>
      <c r="D132" s="235" t="s">
        <v>130</v>
      </c>
      <c r="E132" s="236" t="s">
        <v>470</v>
      </c>
      <c r="F132" s="237" t="s">
        <v>471</v>
      </c>
      <c r="G132" s="238" t="s">
        <v>223</v>
      </c>
      <c r="H132" s="239">
        <v>1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187</v>
      </c>
      <c r="AT132" s="246" t="s">
        <v>130</v>
      </c>
      <c r="AU132" s="246" t="s">
        <v>90</v>
      </c>
      <c r="AY132" s="17" t="s">
        <v>127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187</v>
      </c>
      <c r="BM132" s="246" t="s">
        <v>472</v>
      </c>
    </row>
    <row r="133" s="12" customFormat="1" ht="22.8" customHeight="1">
      <c r="A133" s="12"/>
      <c r="B133" s="219"/>
      <c r="C133" s="220"/>
      <c r="D133" s="221" t="s">
        <v>79</v>
      </c>
      <c r="E133" s="233" t="s">
        <v>473</v>
      </c>
      <c r="F133" s="233" t="s">
        <v>474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SUM(P134:P135)</f>
        <v>0</v>
      </c>
      <c r="Q133" s="227"/>
      <c r="R133" s="228">
        <f>SUM(R134:R135)</f>
        <v>0</v>
      </c>
      <c r="S133" s="227"/>
      <c r="T133" s="229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163</v>
      </c>
      <c r="AT133" s="231" t="s">
        <v>79</v>
      </c>
      <c r="AU133" s="231" t="s">
        <v>88</v>
      </c>
      <c r="AY133" s="230" t="s">
        <v>127</v>
      </c>
      <c r="BK133" s="232">
        <f>SUM(BK134:BK135)</f>
        <v>0</v>
      </c>
    </row>
    <row r="134" s="2" customFormat="1" ht="21.75" customHeight="1">
      <c r="A134" s="38"/>
      <c r="B134" s="39"/>
      <c r="C134" s="235" t="s">
        <v>311</v>
      </c>
      <c r="D134" s="235" t="s">
        <v>130</v>
      </c>
      <c r="E134" s="236" t="s">
        <v>475</v>
      </c>
      <c r="F134" s="237" t="s">
        <v>476</v>
      </c>
      <c r="G134" s="238" t="s">
        <v>223</v>
      </c>
      <c r="H134" s="239">
        <v>1</v>
      </c>
      <c r="I134" s="240"/>
      <c r="J134" s="241">
        <f>ROUND(I134*H134,2)</f>
        <v>0</v>
      </c>
      <c r="K134" s="237" t="s">
        <v>1</v>
      </c>
      <c r="L134" s="44"/>
      <c r="M134" s="242" t="s">
        <v>1</v>
      </c>
      <c r="N134" s="243" t="s">
        <v>45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187</v>
      </c>
      <c r="AT134" s="246" t="s">
        <v>130</v>
      </c>
      <c r="AU134" s="246" t="s">
        <v>90</v>
      </c>
      <c r="AY134" s="17" t="s">
        <v>127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88</v>
      </c>
      <c r="BK134" s="247">
        <f>ROUND(I134*H134,2)</f>
        <v>0</v>
      </c>
      <c r="BL134" s="17" t="s">
        <v>187</v>
      </c>
      <c r="BM134" s="246" t="s">
        <v>477</v>
      </c>
    </row>
    <row r="135" s="2" customFormat="1" ht="16.5" customHeight="1">
      <c r="A135" s="38"/>
      <c r="B135" s="39"/>
      <c r="C135" s="235" t="s">
        <v>148</v>
      </c>
      <c r="D135" s="235" t="s">
        <v>130</v>
      </c>
      <c r="E135" s="236" t="s">
        <v>478</v>
      </c>
      <c r="F135" s="237" t="s">
        <v>479</v>
      </c>
      <c r="G135" s="238" t="s">
        <v>223</v>
      </c>
      <c r="H135" s="239">
        <v>1</v>
      </c>
      <c r="I135" s="240"/>
      <c r="J135" s="241">
        <f>ROUND(I135*H135,2)</f>
        <v>0</v>
      </c>
      <c r="K135" s="237" t="s">
        <v>1</v>
      </c>
      <c r="L135" s="44"/>
      <c r="M135" s="242" t="s">
        <v>1</v>
      </c>
      <c r="N135" s="243" t="s">
        <v>45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187</v>
      </c>
      <c r="AT135" s="246" t="s">
        <v>130</v>
      </c>
      <c r="AU135" s="246" t="s">
        <v>90</v>
      </c>
      <c r="AY135" s="17" t="s">
        <v>127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88</v>
      </c>
      <c r="BK135" s="247">
        <f>ROUND(I135*H135,2)</f>
        <v>0</v>
      </c>
      <c r="BL135" s="17" t="s">
        <v>187</v>
      </c>
      <c r="BM135" s="246" t="s">
        <v>480</v>
      </c>
    </row>
    <row r="136" s="12" customFormat="1" ht="22.8" customHeight="1">
      <c r="A136" s="12"/>
      <c r="B136" s="219"/>
      <c r="C136" s="220"/>
      <c r="D136" s="221" t="s">
        <v>79</v>
      </c>
      <c r="E136" s="233" t="s">
        <v>481</v>
      </c>
      <c r="F136" s="233" t="s">
        <v>482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SUM(P137:P138)</f>
        <v>0</v>
      </c>
      <c r="Q136" s="227"/>
      <c r="R136" s="228">
        <f>SUM(R137:R138)</f>
        <v>0</v>
      </c>
      <c r="S136" s="227"/>
      <c r="T136" s="22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163</v>
      </c>
      <c r="AT136" s="231" t="s">
        <v>79</v>
      </c>
      <c r="AU136" s="231" t="s">
        <v>88</v>
      </c>
      <c r="AY136" s="230" t="s">
        <v>127</v>
      </c>
      <c r="BK136" s="232">
        <f>SUM(BK137:BK138)</f>
        <v>0</v>
      </c>
    </row>
    <row r="137" s="2" customFormat="1" ht="21.75" customHeight="1">
      <c r="A137" s="38"/>
      <c r="B137" s="39"/>
      <c r="C137" s="235" t="s">
        <v>327</v>
      </c>
      <c r="D137" s="235" t="s">
        <v>130</v>
      </c>
      <c r="E137" s="236" t="s">
        <v>483</v>
      </c>
      <c r="F137" s="237" t="s">
        <v>484</v>
      </c>
      <c r="G137" s="238" t="s">
        <v>223</v>
      </c>
      <c r="H137" s="239">
        <v>1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187</v>
      </c>
      <c r="AT137" s="246" t="s">
        <v>130</v>
      </c>
      <c r="AU137" s="246" t="s">
        <v>90</v>
      </c>
      <c r="AY137" s="17" t="s">
        <v>127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187</v>
      </c>
      <c r="BM137" s="246" t="s">
        <v>485</v>
      </c>
    </row>
    <row r="138" s="2" customFormat="1" ht="16.5" customHeight="1">
      <c r="A138" s="38"/>
      <c r="B138" s="39"/>
      <c r="C138" s="235" t="s">
        <v>429</v>
      </c>
      <c r="D138" s="235" t="s">
        <v>130</v>
      </c>
      <c r="E138" s="236" t="s">
        <v>486</v>
      </c>
      <c r="F138" s="237" t="s">
        <v>487</v>
      </c>
      <c r="G138" s="238" t="s">
        <v>223</v>
      </c>
      <c r="H138" s="239">
        <v>1</v>
      </c>
      <c r="I138" s="240"/>
      <c r="J138" s="241">
        <f>ROUND(I138*H138,2)</f>
        <v>0</v>
      </c>
      <c r="K138" s="237" t="s">
        <v>1</v>
      </c>
      <c r="L138" s="44"/>
      <c r="M138" s="296" t="s">
        <v>1</v>
      </c>
      <c r="N138" s="297" t="s">
        <v>45</v>
      </c>
      <c r="O138" s="283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187</v>
      </c>
      <c r="AT138" s="246" t="s">
        <v>130</v>
      </c>
      <c r="AU138" s="246" t="s">
        <v>90</v>
      </c>
      <c r="AY138" s="17" t="s">
        <v>127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88</v>
      </c>
      <c r="BK138" s="247">
        <f>ROUND(I138*H138,2)</f>
        <v>0</v>
      </c>
      <c r="BL138" s="17" t="s">
        <v>187</v>
      </c>
      <c r="BM138" s="246" t="s">
        <v>488</v>
      </c>
    </row>
    <row r="139" s="2" customFormat="1" ht="6.96" customHeight="1">
      <c r="A139" s="38"/>
      <c r="B139" s="66"/>
      <c r="C139" s="67"/>
      <c r="D139" s="67"/>
      <c r="E139" s="67"/>
      <c r="F139" s="67"/>
      <c r="G139" s="67"/>
      <c r="H139" s="67"/>
      <c r="I139" s="183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sheet="1" autoFilter="0" formatColumns="0" formatRows="0" objects="1" scenarios="1" spinCount="100000" saltValue="48TFYBDrHLpdzlfEuU520kqgYLwiW9ANO+L+UkHmVrNRChq7O5JRef7NVXqjT85a8F8vm9VclZzKFjOEPVmV+A==" hashValue="jSJHZXDoh06yZyYeGhOwoO9fgHApaz0IGmQOH9cu56CDU+6VTFJFnO+Ow/CkfEPBmcTgIqUVG5h+bEgCIZonVg==" algorithmName="SHA-512" password="CC35"/>
  <autoFilter ref="C120:K1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Kropáčová Lenka</dc:creator>
  <cp:lastModifiedBy>Kropáčová Lenka</cp:lastModifiedBy>
  <dcterms:created xsi:type="dcterms:W3CDTF">2020-10-13T05:36:29Z</dcterms:created>
  <dcterms:modified xsi:type="dcterms:W3CDTF">2020-10-13T05:36:33Z</dcterms:modified>
</cp:coreProperties>
</file>