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30" windowWidth="27495" windowHeight="10680" activeTab="0"/>
  </bookViews>
  <sheets>
    <sheet name="Rekapitulace stavby" sheetId="1" r:id="rId1"/>
    <sheet name="01 - Chodník ke školní jí..." sheetId="2" state="hidden" r:id="rId2"/>
    <sheet name="02 - Chodník za tělocvičnou" sheetId="3" state="hidden" r:id="rId3"/>
    <sheet name="03 - Chodník u družiny" sheetId="4" r:id="rId4"/>
    <sheet name="04 - Chodník k požárnímu ..." sheetId="5" r:id="rId5"/>
    <sheet name="Pokyny pro vyplnění" sheetId="6" r:id="rId6"/>
  </sheets>
  <definedNames>
    <definedName name="_xlnm._FilterDatabase" localSheetId="1" hidden="1">'01 - Chodník ke školní jí...'!$C$86:$K$151</definedName>
    <definedName name="_xlnm._FilterDatabase" localSheetId="2" hidden="1">'02 - Chodník za tělocvičnou'!$C$86:$K$154</definedName>
    <definedName name="_xlnm._FilterDatabase" localSheetId="3" hidden="1">'03 - Chodník u družiny'!$C$86:$K$156</definedName>
    <definedName name="_xlnm._FilterDatabase" localSheetId="4" hidden="1">'04 - Chodník k požárnímu ...'!$C$86:$K$156</definedName>
    <definedName name="_xlnm.Print_Area" localSheetId="1">'01 - Chodník ke školní jí...'!$C$4:$J$39,'01 - Chodník ke školní jí...'!$C$45:$J$68,'01 - Chodník ke školní jí...'!$C$74:$K$151</definedName>
    <definedName name="_xlnm.Print_Area" localSheetId="2">'02 - Chodník za tělocvičnou'!$C$4:$J$39,'02 - Chodník za tělocvičnou'!$C$45:$J$68,'02 - Chodník za tělocvičnou'!$C$74:$K$154</definedName>
    <definedName name="_xlnm.Print_Area" localSheetId="3">'03 - Chodník u družiny'!$C$4:$J$39,'03 - Chodník u družiny'!$C$45:$J$68,'03 - Chodník u družiny'!$C$74:$K$156</definedName>
    <definedName name="_xlnm.Print_Area" localSheetId="4">'04 - Chodník k požárnímu ...'!$C$4:$J$39,'04 - Chodník k požárnímu ...'!$C$45:$J$68,'04 - Chodník k požárnímu ...'!$C$74:$K$156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Chodník ke školní jí...'!$86:$86</definedName>
    <definedName name="_xlnm.Print_Titles" localSheetId="2">'02 - Chodník za tělocvičnou'!$86:$86</definedName>
    <definedName name="_xlnm.Print_Titles" localSheetId="3">'03 - Chodník u družiny'!$86:$86</definedName>
    <definedName name="_xlnm.Print_Titles" localSheetId="4">'04 - Chodník k požárnímu ...'!$86:$86</definedName>
  </definedNames>
  <calcPr calcId="145621"/>
</workbook>
</file>

<file path=xl/sharedStrings.xml><?xml version="1.0" encoding="utf-8"?>
<sst xmlns="http://schemas.openxmlformats.org/spreadsheetml/2006/main" count="3577" uniqueCount="575">
  <si>
    <t>Export Komplet</t>
  </si>
  <si>
    <t>VZ</t>
  </si>
  <si>
    <t>2.0</t>
  </si>
  <si>
    <t>ZAMOK</t>
  </si>
  <si>
    <t>False</t>
  </si>
  <si>
    <t>{e5b24690-876f-4599-8157-3c9752866cf6}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</si>
  <si>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</si>
  <si>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</si>
  <si>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</si>
  <si>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</si>
  <si>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</si>
  <si>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</si>
  <si>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</si>
  <si>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</si>
  <si>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</si>
  <si>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</si>
  <si>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</si>
  <si>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Běžecká - oprava chodníků</t>
  </si>
  <si>
    <t>KSO:</t>
  </si>
  <si>
    <t/>
  </si>
  <si>
    <t>CC-CZ:</t>
  </si>
  <si>
    <t>Místo:</t>
  </si>
  <si>
    <t>Sokolov, Běžecká 2055</t>
  </si>
  <si>
    <t>Datum:</t>
  </si>
  <si>
    <t>1. 6. 2023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</si>
  <si>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</si>
  <si>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</si>
  <si>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</si>
  <si>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</si>
  <si>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</si>
  <si>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</si>
  <si>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</si>
  <si>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</si>
  <si>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</si>
  <si>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</si>
  <si>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</si>
  <si>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</si>
  <si>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</si>
  <si>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</si>
  <si>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</si>
  <si>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</si>
  <si>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</si>
  <si>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</si>
  <si>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</si>
  <si>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</si>
  <si>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</si>
  <si>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</si>
  <si>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</si>
  <si>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</si>
  <si>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</si>
  <si>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</si>
  <si>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</si>
  <si>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</si>
  <si>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</si>
  <si>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</si>
  <si>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</si>
  <si>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</si>
  <si>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</si>
  <si>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</si>
  <si>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</si>
  <si>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</si>
  <si>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</si>
  <si>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</si>
  <si>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</si>
  <si>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</si>
  <si>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</si>
  <si>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</si>
  <si>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</si>
  <si>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</si>
  <si>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</si>
  <si>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</si>
  <si>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</si>
  <si>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</si>
  <si>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</si>
  <si>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</si>
  <si>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</si>
  <si>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</si>
  <si>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</si>
  <si>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Chodník ke školní jídelně - 2. etapa</t>
  </si>
  <si>
    <t>STA</t>
  </si>
  <si>
    <t>1</t>
  </si>
  <si>
    <t>{861667c2-6922-49d0-95da-7e62c31b6aa2}</t>
  </si>
  <si>
    <t>2</t>
  </si>
  <si>
    <t>02</t>
  </si>
  <si>
    <t>Chodník za tělocvičnou</t>
  </si>
  <si>
    <t>{71c105e6-6040-4ce7-8afc-582d68404ad4}</t>
  </si>
  <si>
    <t>03</t>
  </si>
  <si>
    <t>Chodník u družiny</t>
  </si>
  <si>
    <t>{e3b5b835-12f1-41c9-a87c-b0a6dc3d8a02}</t>
  </si>
  <si>
    <t>04</t>
  </si>
  <si>
    <t>Chodník k požárnímu vjezdu</t>
  </si>
  <si>
    <t>{328b153f-f5ab-409c-a811-d3902d27b041}</t>
  </si>
  <si>
    <t>KRYCÍ LIST SOUPISU PRACÍ</t>
  </si>
  <si>
    <t>Objekt:</t>
  </si>
  <si>
    <t>01 - Chodník ke školní jídelně - 2. etapa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</si>
  <si>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</si>
  <si>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</si>
  <si>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</si>
  <si>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</si>
  <si>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</si>
  <si>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</si>
  <si>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</si>
  <si>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</si>
  <si>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</si>
  <si>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</si>
  <si>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</si>
  <si>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</si>
  <si>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</si>
  <si>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</si>
  <si>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</si>
  <si>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</si>
  <si>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</si>
  <si>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</si>
  <si>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</si>
  <si>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</si>
  <si>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</si>
  <si>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</si>
  <si>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</si>
  <si>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</si>
  <si>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</si>
  <si>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</si>
  <si>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</si>
  <si>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</si>
  <si>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</si>
  <si>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</si>
  <si>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</si>
  <si>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</si>
  <si>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m2</t>
  </si>
  <si>
    <t>CS ÚRS 2023 01</t>
  </si>
  <si>
    <t>4</t>
  </si>
  <si>
    <t>-1557850129</t>
  </si>
  <si>
    <t>Online PSC</t>
  </si>
  <si>
    <t>https://podminky.urs.cz/item/CS_URS_2023_01/113107330</t>
  </si>
  <si>
    <t>VV</t>
  </si>
  <si>
    <t>Betonová dlažba do betonu</t>
  </si>
  <si>
    <t>14,02*2,54</t>
  </si>
  <si>
    <t>113108441</t>
  </si>
  <si>
    <t>Rozrytí vrstvy krytu nebo podkladu z kameniva bez zhutnění, bez vyrovnání rozrytého materiálu, pro jakékoliv tloušťky bez živičného pojiva</t>
  </si>
  <si>
    <t>-2125067250</t>
  </si>
  <si>
    <t>https://podminky.urs.cz/item/CS_URS_2023_01/113108441</t>
  </si>
  <si>
    <t>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</si>
  <si>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</si>
  <si>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</si>
  <si>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</si>
  <si>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-710067161</t>
  </si>
  <si>
    <t>https://podminky.urs.cz/item/CS_URS_2023_01/113202111</t>
  </si>
  <si>
    <t>14,02*2</t>
  </si>
  <si>
    <t>132151101</t>
  </si>
  <si>
    <t>Hloubení nezapažených rýh šířky do 800 mm strojně s urovnáním dna do předepsaného profilu a spádu v hornině třídy těžitelnosti I skupiny 1 a 2 do 20 m3</t>
  </si>
  <si>
    <t>m3</t>
  </si>
  <si>
    <t>1798732369</t>
  </si>
  <si>
    <t>https://podminky.urs.cz/item/CS_URS_2023_01/132151101</t>
  </si>
  <si>
    <t>Pro obrubníky</t>
  </si>
  <si>
    <t>(14,02+14,02)*(0,2*0,3)</t>
  </si>
  <si>
    <t>5</t>
  </si>
  <si>
    <t>167151101</t>
  </si>
  <si>
    <t>Nakládání, skládání a překládání neulehlého výkopku nebo sypaniny strojně nakládání, množství do 100 m3, z horniny třídy těžitelnosti I, skupiny 1 až 3</t>
  </si>
  <si>
    <t>-345815647</t>
  </si>
  <si>
    <t>https://podminky.urs.cz/item/CS_URS_2023_01/167151101</t>
  </si>
  <si>
    <t>6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</si>
  <si>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</si>
  <si>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</si>
  <si>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-622770074</t>
  </si>
  <si>
    <t>https://podminky.urs.cz/item/CS_URS_2023_01/162751114</t>
  </si>
  <si>
    <t>7</t>
  </si>
  <si>
    <t>171251201</t>
  </si>
  <si>
    <t>Uložení sypaniny na skládky nebo meziskládky bez hutnění s upravením uložené sypaniny do předepsaného tvaru</t>
  </si>
  <si>
    <t>-1205376846</t>
  </si>
  <si>
    <t>https://podminky.urs.cz/item/CS_URS_2023_01/171251201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</si>
  <si>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</si>
  <si>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</si>
  <si>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</si>
  <si>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</si>
  <si>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1411326069</t>
  </si>
  <si>
    <t>https://podminky.urs.cz/item/CS_URS_2023_01/171201221</t>
  </si>
  <si>
    <t>1,682*1,8</t>
  </si>
  <si>
    <t>9</t>
  </si>
  <si>
    <t>181311103</t>
  </si>
  <si>
    <t>Rozprostření a urovnání ornice v rovině nebo ve svahu sklonu do 1:5 ručně při souvislé ploše, tl. vrstvy do 200 mm</t>
  </si>
  <si>
    <t>-31930375</t>
  </si>
  <si>
    <t>https://podminky.urs.cz/item/CS_URS_2023_01/181311103</t>
  </si>
  <si>
    <t>(14,02+14,02)*0,3</t>
  </si>
  <si>
    <t>10</t>
  </si>
  <si>
    <t>M</t>
  </si>
  <si>
    <t>10364101</t>
  </si>
  <si>
    <t>zemina pro terénní úpravy - ornice</t>
  </si>
  <si>
    <t>2049561462</t>
  </si>
  <si>
    <t>8,412*0,15</t>
  </si>
  <si>
    <t>1,262*1,6 'Přepočtené koeficientem množství</t>
  </si>
  <si>
    <t>11</t>
  </si>
  <si>
    <t>181411131</t>
  </si>
  <si>
    <t>Založení trávníku na půdě předem připravené plochy do 1000 m2 výsevem včetně utažení parkového v rovině nebo na svahu do 1:5</t>
  </si>
  <si>
    <t>-1352152568</t>
  </si>
  <si>
    <t>https://podminky.urs.cz/item/CS_URS_2023_01/181411131</t>
  </si>
  <si>
    <t>12</t>
  </si>
  <si>
    <t>00572410</t>
  </si>
  <si>
    <t>osivo směs travní parková</t>
  </si>
  <si>
    <t>kg</t>
  </si>
  <si>
    <t>-299268593</t>
  </si>
  <si>
    <t>8,412*0,02 'Přepočtené koeficientem množství</t>
  </si>
  <si>
    <t>Komunikace pozemní</t>
  </si>
  <si>
    <t>13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</si>
  <si>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</si>
  <si>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</si>
  <si>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439462648</t>
  </si>
  <si>
    <t>https://podminky.urs.cz/item/CS_URS_2023_01/566301111</t>
  </si>
  <si>
    <t>Úprava a vyrovnání dosavadního podkladu</t>
  </si>
  <si>
    <t>14,02*2,5</t>
  </si>
  <si>
    <t>14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</si>
  <si>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</si>
  <si>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</si>
  <si>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-2036046586</t>
  </si>
  <si>
    <t>https://podminky.urs.cz/item/CS_URS_2023_01/596811311</t>
  </si>
  <si>
    <t>59246003/R</t>
  </si>
  <si>
    <t>dlažba plošná betonová hladká 500x500x50mm, protiskluzná</t>
  </si>
  <si>
    <t>660372587</t>
  </si>
  <si>
    <t>35,05*1,03 'Přepočtené koeficientem množství</t>
  </si>
  <si>
    <t>Ostatní konstrukce a práce, bourání</t>
  </si>
  <si>
    <t>16</t>
  </si>
  <si>
    <t>916331112</t>
  </si>
  <si>
    <t>Osazení zahradního obrubníku betonového s ložem tl. od 50 do 100 mm z betonu prostého tř. C 12/15 s boční opěrou z betonu prostého tř. C 12/15</t>
  </si>
  <si>
    <t>1406107676</t>
  </si>
  <si>
    <t>https://podminky.urs.cz/item/CS_URS_2023_01/916331112</t>
  </si>
  <si>
    <t>17</t>
  </si>
  <si>
    <t>59217001</t>
  </si>
  <si>
    <t>obrubník betonový zahradní 1000x50x250mm</t>
  </si>
  <si>
    <t>1298531311</t>
  </si>
  <si>
    <t>28,04*1,1 'Přepočtené koeficientem množství</t>
  </si>
  <si>
    <t>997</t>
  </si>
  <si>
    <t>Přesun sutě</t>
  </si>
  <si>
    <t>18</t>
  </si>
  <si>
    <t>997013501</t>
  </si>
  <si>
    <t>Odvoz suti a vybouraných hmot na skládku nebo meziskládku se složením, na vzdálenost do 1 km</t>
  </si>
  <si>
    <t>-1642184561</t>
  </si>
  <si>
    <t>https://podminky.urs.cz/item/CS_URS_2023_01/997013501</t>
  </si>
  <si>
    <t>19</t>
  </si>
  <si>
    <t>997013509</t>
  </si>
  <si>
    <t>Odvoz suti a vybouraných hmot na skládku nebo meziskládku se složením, na vzdálenost Příplatek k ceně za každý další i započatý 1 km přes 1 km</t>
  </si>
  <si>
    <t>915818626</t>
  </si>
  <si>
    <t>https://podminky.urs.cz/item/CS_URS_2023_01/997013509</t>
  </si>
  <si>
    <t>14,295*6</t>
  </si>
  <si>
    <t>20</t>
  </si>
  <si>
    <t>997013601</t>
  </si>
  <si>
    <t>Poplatek za uložení stavebního odpadu na skládce (skládkovné) z prostého betonu zatříděného do Katalogu odpadů pod kódem 17 01 01</t>
  </si>
  <si>
    <t>-91383090</t>
  </si>
  <si>
    <t>https://podminky.urs.cz/item/CS_URS_2023_01/997013601</t>
  </si>
  <si>
    <t>998</t>
  </si>
  <si>
    <t>Přesun hmot</t>
  </si>
  <si>
    <t>998223011</t>
  </si>
  <si>
    <t>Přesun hmot pro pozemní komunikace s krytem dlážděným dopravní vzdálenost do 200 m jakékoliv délky objektu</t>
  </si>
  <si>
    <t>96603270</t>
  </si>
  <si>
    <t>https://podminky.urs.cz/item/CS_URS_2023_01/998223011</t>
  </si>
  <si>
    <t>VRN</t>
  </si>
  <si>
    <t>Vedlejší rozpočtové náklady</t>
  </si>
  <si>
    <t>VRN3</t>
  </si>
  <si>
    <t>Zařízení staveniště</t>
  </si>
  <si>
    <t>22</t>
  </si>
  <si>
    <t>030001000</t>
  </si>
  <si>
    <t>…</t>
  </si>
  <si>
    <t>1024</t>
  </si>
  <si>
    <t>2099856875</t>
  </si>
  <si>
    <t>https://podminky.urs.cz/item/CS_URS_2023_01/030001000</t>
  </si>
  <si>
    <t>02 - Chodník za tělocvičnou</t>
  </si>
  <si>
    <t>23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</si>
  <si>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</si>
  <si>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</si>
  <si>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1366585331</t>
  </si>
  <si>
    <t>https://podminky.urs.cz/item/CS_URS_2023_01/113107170</t>
  </si>
  <si>
    <t>52,4*2,02</t>
  </si>
  <si>
    <t>Mezi obrubníkem a žlabem</t>
  </si>
  <si>
    <t>52,4*0,15</t>
  </si>
  <si>
    <t>Součet</t>
  </si>
  <si>
    <t>-330491591</t>
  </si>
  <si>
    <t>-17255532</t>
  </si>
  <si>
    <t>54,4</t>
  </si>
  <si>
    <t>181110384</t>
  </si>
  <si>
    <t>(52,4+54,4)*(0,2*0,3)</t>
  </si>
  <si>
    <t>-2030506125</t>
  </si>
  <si>
    <t>-877404099</t>
  </si>
  <si>
    <t>316162480</t>
  </si>
  <si>
    <t>1856862883</t>
  </si>
  <si>
    <t>6,408*1,8</t>
  </si>
  <si>
    <t>1377406680</t>
  </si>
  <si>
    <t>54,4*0,3</t>
  </si>
  <si>
    <t>209501713</t>
  </si>
  <si>
    <t>16,32*0,15</t>
  </si>
  <si>
    <t>2,448*1,6 'Přepočtené koeficientem množství</t>
  </si>
  <si>
    <t>-170308200</t>
  </si>
  <si>
    <t>417388254</t>
  </si>
  <si>
    <t>16,32*0,02 'Přepočtené koeficientem množství</t>
  </si>
  <si>
    <t>566501111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</si>
  <si>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</si>
  <si>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-389200153</t>
  </si>
  <si>
    <t>https://podminky.urs.cz/item/CS_URS_2023_01/566501111</t>
  </si>
  <si>
    <t>52,4*2</t>
  </si>
  <si>
    <t>587395028</t>
  </si>
  <si>
    <t>-635101801</t>
  </si>
  <si>
    <t>104,8*1,03 'Přepočtené koeficientem množství</t>
  </si>
  <si>
    <t>1629161102</t>
  </si>
  <si>
    <t>52,4+54,4</t>
  </si>
  <si>
    <t>-1949094021</t>
  </si>
  <si>
    <t>106,8*1,1 'Přepočtené koeficientem množství</t>
  </si>
  <si>
    <t>-1776642144</t>
  </si>
  <si>
    <t>138355526</t>
  </si>
  <si>
    <t>38,442*6</t>
  </si>
  <si>
    <t>-812394972</t>
  </si>
  <si>
    <t>2034517655</t>
  </si>
  <si>
    <t>255403737</t>
  </si>
  <si>
    <t>03 - Chodník u družiny</t>
  </si>
  <si>
    <t>113106193</t>
  </si>
  <si>
    <t>Rozebrání dlažeb vozovek a ploch s přemístěním hmot na skládku na vzdálenost do 3 m nebo s naložením na dopravní prostředek, s jakoukoliv výplní spár ručně z vegetační dlažby s ložem z kameniva betonové</t>
  </si>
  <si>
    <t>-52854856</t>
  </si>
  <si>
    <t>https://podminky.urs.cz/item/CS_URS_2023_01/113106193</t>
  </si>
  <si>
    <t>Pruh 100mm</t>
  </si>
  <si>
    <t>46*0,1</t>
  </si>
  <si>
    <t>001-x1</t>
  </si>
  <si>
    <t>Příplatek za demontáž vegetační dlažby řezáním</t>
  </si>
  <si>
    <t>-305716393</t>
  </si>
  <si>
    <t>-158460735</t>
  </si>
  <si>
    <t>46*1,95</t>
  </si>
  <si>
    <t>1761794705</t>
  </si>
  <si>
    <t>-1227464669</t>
  </si>
  <si>
    <t>46*2</t>
  </si>
  <si>
    <t>619035582</t>
  </si>
  <si>
    <t>(46+46)*(0,2*0,3)</t>
  </si>
  <si>
    <t>-406361475</t>
  </si>
  <si>
    <t>1192551334</t>
  </si>
  <si>
    <t>-1109245642</t>
  </si>
  <si>
    <t>901897930</t>
  </si>
  <si>
    <t>5,52*1,8</t>
  </si>
  <si>
    <t>-799679323</t>
  </si>
  <si>
    <t>(46+46)*0,3</t>
  </si>
  <si>
    <t>683478553</t>
  </si>
  <si>
    <t>27,6*0,15</t>
  </si>
  <si>
    <t>4,14*1,6 'Přepočtené koeficientem množství</t>
  </si>
  <si>
    <t>-2022567854</t>
  </si>
  <si>
    <t>-174623712</t>
  </si>
  <si>
    <t>27,6*0,02 'Přepočtené koeficientem množství</t>
  </si>
  <si>
    <t>2115398060</t>
  </si>
  <si>
    <t>-1824734343</t>
  </si>
  <si>
    <t>1323673327</t>
  </si>
  <si>
    <t>92*1,03 'Přepočtené koeficientem množství</t>
  </si>
  <si>
    <t>841762363</t>
  </si>
  <si>
    <t>262717561</t>
  </si>
  <si>
    <t>92*1,1 'Přepočtené koeficientem množství</t>
  </si>
  <si>
    <t>1301172053</t>
  </si>
  <si>
    <t>-1301405292</t>
  </si>
  <si>
    <t>41,584*6</t>
  </si>
  <si>
    <t>-1472440935</t>
  </si>
  <si>
    <t>-1255367298</t>
  </si>
  <si>
    <t>24</t>
  </si>
  <si>
    <t>-1580520726</t>
  </si>
  <si>
    <t>04 - Chodník k požárnímu vjezdu</t>
  </si>
  <si>
    <t>1307622710</t>
  </si>
  <si>
    <t>53*0,1</t>
  </si>
  <si>
    <t>1756676498</t>
  </si>
  <si>
    <t>1276241446</t>
  </si>
  <si>
    <t>53*1,95</t>
  </si>
  <si>
    <t>1717641749</t>
  </si>
  <si>
    <t>1630819490</t>
  </si>
  <si>
    <t>53*2</t>
  </si>
  <si>
    <t>-10113330</t>
  </si>
  <si>
    <t>(53+53)*(0,2*0,3)</t>
  </si>
  <si>
    <t>1823752717</t>
  </si>
  <si>
    <t>-1274358243</t>
  </si>
  <si>
    <t>747521004</t>
  </si>
  <si>
    <t>-1068961472</t>
  </si>
  <si>
    <t>6,36*1,8</t>
  </si>
  <si>
    <t>1962519274</t>
  </si>
  <si>
    <t>(53+53)*0,3</t>
  </si>
  <si>
    <t>-531967385</t>
  </si>
  <si>
    <t>31,8*0,15</t>
  </si>
  <si>
    <t>4,77*1,6 'Přepočtené koeficientem množství</t>
  </si>
  <si>
    <t>-704910475</t>
  </si>
  <si>
    <t>-264658931</t>
  </si>
  <si>
    <t>31,8*0,02 'Přepočtené koeficientem množství</t>
  </si>
  <si>
    <t>804708619</t>
  </si>
  <si>
    <t>-806308249</t>
  </si>
  <si>
    <t>-1738509960</t>
  </si>
  <si>
    <t>106*1,03 'Přepočtené koeficientem množství</t>
  </si>
  <si>
    <t>-39199729</t>
  </si>
  <si>
    <t>-634735409</t>
  </si>
  <si>
    <t>106*1,1 'Přepočtené koeficientem množství</t>
  </si>
  <si>
    <t>1083358446</t>
  </si>
  <si>
    <t>-1626747531</t>
  </si>
  <si>
    <t>47,912*6</t>
  </si>
  <si>
    <t>-303346915</t>
  </si>
  <si>
    <t>-300431129</t>
  </si>
  <si>
    <t>-495253859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</si>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</sst>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30" TargetMode="External" /><Relationship Id="rId2" Type="http://schemas.openxmlformats.org/officeDocument/2006/relationships/hyperlink" Target="https://podminky.urs.cz/item/CS_URS_2023_01/113108441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32151101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62751114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81311103" TargetMode="External" /><Relationship Id="rId10" Type="http://schemas.openxmlformats.org/officeDocument/2006/relationships/hyperlink" Target="https://podminky.urs.cz/item/CS_URS_2023_01/181411131" TargetMode="External" /><Relationship Id="rId11" Type="http://schemas.openxmlformats.org/officeDocument/2006/relationships/hyperlink" Target="https://podminky.urs.cz/item/CS_URS_2023_01/566301111" TargetMode="External" /><Relationship Id="rId12" Type="http://schemas.openxmlformats.org/officeDocument/2006/relationships/hyperlink" Target="https://podminky.urs.cz/item/CS_URS_2023_01/596811311" TargetMode="External" /><Relationship Id="rId13" Type="http://schemas.openxmlformats.org/officeDocument/2006/relationships/hyperlink" Target="https://podminky.urs.cz/item/CS_URS_2023_01/916331112" TargetMode="External" /><Relationship Id="rId14" Type="http://schemas.openxmlformats.org/officeDocument/2006/relationships/hyperlink" Target="https://podminky.urs.cz/item/CS_URS_2023_01/997013501" TargetMode="External" /><Relationship Id="rId15" Type="http://schemas.openxmlformats.org/officeDocument/2006/relationships/hyperlink" Target="https://podminky.urs.cz/item/CS_URS_2023_01/997013509" TargetMode="External" /><Relationship Id="rId16" Type="http://schemas.openxmlformats.org/officeDocument/2006/relationships/hyperlink" Target="https://podminky.urs.cz/item/CS_URS_2023_01/997013601" TargetMode="External" /><Relationship Id="rId17" Type="http://schemas.openxmlformats.org/officeDocument/2006/relationships/hyperlink" Target="https://podminky.urs.cz/item/CS_URS_2023_01/998223011" TargetMode="External" /><Relationship Id="rId18" Type="http://schemas.openxmlformats.org/officeDocument/2006/relationships/hyperlink" Target="https://podminky.urs.cz/item/CS_URS_2023_01/030001000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70" TargetMode="External" /><Relationship Id="rId2" Type="http://schemas.openxmlformats.org/officeDocument/2006/relationships/hyperlink" Target="https://podminky.urs.cz/item/CS_URS_2023_01/113108441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32151101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62751114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81311103" TargetMode="External" /><Relationship Id="rId10" Type="http://schemas.openxmlformats.org/officeDocument/2006/relationships/hyperlink" Target="https://podminky.urs.cz/item/CS_URS_2023_01/181411131" TargetMode="External" /><Relationship Id="rId11" Type="http://schemas.openxmlformats.org/officeDocument/2006/relationships/hyperlink" Target="https://podminky.urs.cz/item/CS_URS_2023_01/566501111" TargetMode="External" /><Relationship Id="rId12" Type="http://schemas.openxmlformats.org/officeDocument/2006/relationships/hyperlink" Target="https://podminky.urs.cz/item/CS_URS_2023_01/596811311" TargetMode="External" /><Relationship Id="rId13" Type="http://schemas.openxmlformats.org/officeDocument/2006/relationships/hyperlink" Target="https://podminky.urs.cz/item/CS_URS_2023_01/916331112" TargetMode="External" /><Relationship Id="rId14" Type="http://schemas.openxmlformats.org/officeDocument/2006/relationships/hyperlink" Target="https://podminky.urs.cz/item/CS_URS_2023_01/997013501" TargetMode="External" /><Relationship Id="rId15" Type="http://schemas.openxmlformats.org/officeDocument/2006/relationships/hyperlink" Target="https://podminky.urs.cz/item/CS_URS_2023_01/997013509" TargetMode="External" /><Relationship Id="rId16" Type="http://schemas.openxmlformats.org/officeDocument/2006/relationships/hyperlink" Target="https://podminky.urs.cz/item/CS_URS_2023_01/997013601" TargetMode="External" /><Relationship Id="rId17" Type="http://schemas.openxmlformats.org/officeDocument/2006/relationships/hyperlink" Target="https://podminky.urs.cz/item/CS_URS_2023_01/998223011" TargetMode="External" /><Relationship Id="rId18" Type="http://schemas.openxmlformats.org/officeDocument/2006/relationships/hyperlink" Target="https://podminky.urs.cz/item/CS_URS_2023_01/030001000" TargetMode="External" /><Relationship Id="rId1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93" TargetMode="External" /><Relationship Id="rId2" Type="http://schemas.openxmlformats.org/officeDocument/2006/relationships/hyperlink" Target="https://podminky.urs.cz/item/CS_URS_2023_01/113107170" TargetMode="External" /><Relationship Id="rId3" Type="http://schemas.openxmlformats.org/officeDocument/2006/relationships/hyperlink" Target="https://podminky.urs.cz/item/CS_URS_2023_01/113108441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32151101" TargetMode="External" /><Relationship Id="rId6" Type="http://schemas.openxmlformats.org/officeDocument/2006/relationships/hyperlink" Target="https://podminky.urs.cz/item/CS_URS_2023_01/162751114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171201221" TargetMode="External" /><Relationship Id="rId10" Type="http://schemas.openxmlformats.org/officeDocument/2006/relationships/hyperlink" Target="https://podminky.urs.cz/item/CS_URS_2023_01/181311103" TargetMode="External" /><Relationship Id="rId11" Type="http://schemas.openxmlformats.org/officeDocument/2006/relationships/hyperlink" Target="https://podminky.urs.cz/item/CS_URS_2023_01/181411131" TargetMode="External" /><Relationship Id="rId12" Type="http://schemas.openxmlformats.org/officeDocument/2006/relationships/hyperlink" Target="https://podminky.urs.cz/item/CS_URS_2023_01/566301111" TargetMode="External" /><Relationship Id="rId13" Type="http://schemas.openxmlformats.org/officeDocument/2006/relationships/hyperlink" Target="https://podminky.urs.cz/item/CS_URS_2023_01/596811311" TargetMode="External" /><Relationship Id="rId14" Type="http://schemas.openxmlformats.org/officeDocument/2006/relationships/hyperlink" Target="https://podminky.urs.cz/item/CS_URS_2023_01/916331112" TargetMode="External" /><Relationship Id="rId15" Type="http://schemas.openxmlformats.org/officeDocument/2006/relationships/hyperlink" Target="https://podminky.urs.cz/item/CS_URS_2023_01/997013501" TargetMode="External" /><Relationship Id="rId16" Type="http://schemas.openxmlformats.org/officeDocument/2006/relationships/hyperlink" Target="https://podminky.urs.cz/item/CS_URS_2023_01/997013509" TargetMode="External" /><Relationship Id="rId17" Type="http://schemas.openxmlformats.org/officeDocument/2006/relationships/hyperlink" Target="https://podminky.urs.cz/item/CS_URS_2023_01/997013601" TargetMode="External" /><Relationship Id="rId18" Type="http://schemas.openxmlformats.org/officeDocument/2006/relationships/hyperlink" Target="https://podminky.urs.cz/item/CS_URS_2023_01/998223011" TargetMode="External" /><Relationship Id="rId19" Type="http://schemas.openxmlformats.org/officeDocument/2006/relationships/hyperlink" Target="https://podminky.urs.cz/item/CS_URS_2023_01/030001000" TargetMode="External" /><Relationship Id="rId2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93" TargetMode="External" /><Relationship Id="rId2" Type="http://schemas.openxmlformats.org/officeDocument/2006/relationships/hyperlink" Target="https://podminky.urs.cz/item/CS_URS_2023_01/113107170" TargetMode="External" /><Relationship Id="rId3" Type="http://schemas.openxmlformats.org/officeDocument/2006/relationships/hyperlink" Target="https://podminky.urs.cz/item/CS_URS_2023_01/113108441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32151101" TargetMode="External" /><Relationship Id="rId6" Type="http://schemas.openxmlformats.org/officeDocument/2006/relationships/hyperlink" Target="https://podminky.urs.cz/item/CS_URS_2023_01/162751114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171201221" TargetMode="External" /><Relationship Id="rId10" Type="http://schemas.openxmlformats.org/officeDocument/2006/relationships/hyperlink" Target="https://podminky.urs.cz/item/CS_URS_2023_01/181311103" TargetMode="External" /><Relationship Id="rId11" Type="http://schemas.openxmlformats.org/officeDocument/2006/relationships/hyperlink" Target="https://podminky.urs.cz/item/CS_URS_2023_01/181411131" TargetMode="External" /><Relationship Id="rId12" Type="http://schemas.openxmlformats.org/officeDocument/2006/relationships/hyperlink" Target="https://podminky.urs.cz/item/CS_URS_2023_01/566301111" TargetMode="External" /><Relationship Id="rId13" Type="http://schemas.openxmlformats.org/officeDocument/2006/relationships/hyperlink" Target="https://podminky.urs.cz/item/CS_URS_2023_01/596811311" TargetMode="External" /><Relationship Id="rId14" Type="http://schemas.openxmlformats.org/officeDocument/2006/relationships/hyperlink" Target="https://podminky.urs.cz/item/CS_URS_2023_01/916331112" TargetMode="External" /><Relationship Id="rId15" Type="http://schemas.openxmlformats.org/officeDocument/2006/relationships/hyperlink" Target="https://podminky.urs.cz/item/CS_URS_2023_01/997013501" TargetMode="External" /><Relationship Id="rId16" Type="http://schemas.openxmlformats.org/officeDocument/2006/relationships/hyperlink" Target="https://podminky.urs.cz/item/CS_URS_2023_01/997013509" TargetMode="External" /><Relationship Id="rId17" Type="http://schemas.openxmlformats.org/officeDocument/2006/relationships/hyperlink" Target="https://podminky.urs.cz/item/CS_URS_2023_01/997013601" TargetMode="External" /><Relationship Id="rId18" Type="http://schemas.openxmlformats.org/officeDocument/2006/relationships/hyperlink" Target="https://podminky.urs.cz/item/CS_URS_2023_01/998223011" TargetMode="External" /><Relationship Id="rId19" Type="http://schemas.openxmlformats.org/officeDocument/2006/relationships/hyperlink" Target="https://podminky.urs.cz/item/CS_URS_2023_01/030001000" TargetMode="External" /><Relationship Id="rId2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22">
      <selection activeCell="BE60" sqref="BE6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3" t="s">
        <v>14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3"/>
      <c r="AQ5" s="23"/>
      <c r="AR5" s="21"/>
      <c r="BE5" s="34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5" t="s">
        <v>17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3"/>
      <c r="AQ6" s="23"/>
      <c r="AR6" s="21"/>
      <c r="BE6" s="34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1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1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41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4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1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41"/>
      <c r="BS13" s="18" t="s">
        <v>6</v>
      </c>
    </row>
    <row r="14" spans="2:71" ht="12.75">
      <c r="B14" s="22"/>
      <c r="C14" s="23"/>
      <c r="D14" s="23"/>
      <c r="E14" s="346" t="s">
        <v>30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4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1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41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41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1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41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4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1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1"/>
    </row>
    <row r="23" spans="2:57" s="1" customFormat="1" ht="47.25" customHeight="1">
      <c r="B23" s="22"/>
      <c r="C23" s="23"/>
      <c r="D23" s="23"/>
      <c r="E23" s="348" t="s">
        <v>37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23"/>
      <c r="AP23" s="23"/>
      <c r="AQ23" s="23"/>
      <c r="AR23" s="21"/>
      <c r="BE23" s="34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1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9">
        <f>ROUND(AG54,2)</f>
        <v>0</v>
      </c>
      <c r="AL26" s="350"/>
      <c r="AM26" s="350"/>
      <c r="AN26" s="350"/>
      <c r="AO26" s="350"/>
      <c r="AP26" s="37"/>
      <c r="AQ26" s="37"/>
      <c r="AR26" s="40"/>
      <c r="BE26" s="34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1" t="s">
        <v>39</v>
      </c>
      <c r="M28" s="351"/>
      <c r="N28" s="351"/>
      <c r="O28" s="351"/>
      <c r="P28" s="351"/>
      <c r="Q28" s="37"/>
      <c r="R28" s="37"/>
      <c r="S28" s="37"/>
      <c r="T28" s="37"/>
      <c r="U28" s="37"/>
      <c r="V28" s="37"/>
      <c r="W28" s="351" t="s">
        <v>40</v>
      </c>
      <c r="X28" s="351"/>
      <c r="Y28" s="351"/>
      <c r="Z28" s="351"/>
      <c r="AA28" s="351"/>
      <c r="AB28" s="351"/>
      <c r="AC28" s="351"/>
      <c r="AD28" s="351"/>
      <c r="AE28" s="351"/>
      <c r="AF28" s="37"/>
      <c r="AG28" s="37"/>
      <c r="AH28" s="37"/>
      <c r="AI28" s="37"/>
      <c r="AJ28" s="37"/>
      <c r="AK28" s="351" t="s">
        <v>41</v>
      </c>
      <c r="AL28" s="351"/>
      <c r="AM28" s="351"/>
      <c r="AN28" s="351"/>
      <c r="AO28" s="351"/>
      <c r="AP28" s="37"/>
      <c r="AQ28" s="37"/>
      <c r="AR28" s="40"/>
      <c r="BE28" s="341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54">
        <v>0.21</v>
      </c>
      <c r="M29" s="353"/>
      <c r="N29" s="353"/>
      <c r="O29" s="353"/>
      <c r="P29" s="353"/>
      <c r="Q29" s="42"/>
      <c r="R29" s="42"/>
      <c r="S29" s="42"/>
      <c r="T29" s="42"/>
      <c r="U29" s="42"/>
      <c r="V29" s="42"/>
      <c r="W29" s="352">
        <f>ROUND(AZ54,2)</f>
        <v>0</v>
      </c>
      <c r="X29" s="353"/>
      <c r="Y29" s="353"/>
      <c r="Z29" s="353"/>
      <c r="AA29" s="353"/>
      <c r="AB29" s="353"/>
      <c r="AC29" s="353"/>
      <c r="AD29" s="353"/>
      <c r="AE29" s="353"/>
      <c r="AF29" s="42"/>
      <c r="AG29" s="42"/>
      <c r="AH29" s="42"/>
      <c r="AI29" s="42"/>
      <c r="AJ29" s="42"/>
      <c r="AK29" s="352">
        <f>ROUND(AV54,2)</f>
        <v>0</v>
      </c>
      <c r="AL29" s="353"/>
      <c r="AM29" s="353"/>
      <c r="AN29" s="353"/>
      <c r="AO29" s="353"/>
      <c r="AP29" s="42"/>
      <c r="AQ29" s="42"/>
      <c r="AR29" s="43"/>
      <c r="BE29" s="342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54">
        <v>0.15</v>
      </c>
      <c r="M30" s="353"/>
      <c r="N30" s="353"/>
      <c r="O30" s="353"/>
      <c r="P30" s="353"/>
      <c r="Q30" s="42"/>
      <c r="R30" s="42"/>
      <c r="S30" s="42"/>
      <c r="T30" s="42"/>
      <c r="U30" s="42"/>
      <c r="V30" s="42"/>
      <c r="W30" s="352">
        <f>ROUND(BA54,2)</f>
        <v>0</v>
      </c>
      <c r="X30" s="353"/>
      <c r="Y30" s="353"/>
      <c r="Z30" s="353"/>
      <c r="AA30" s="353"/>
      <c r="AB30" s="353"/>
      <c r="AC30" s="353"/>
      <c r="AD30" s="353"/>
      <c r="AE30" s="353"/>
      <c r="AF30" s="42"/>
      <c r="AG30" s="42"/>
      <c r="AH30" s="42"/>
      <c r="AI30" s="42"/>
      <c r="AJ30" s="42"/>
      <c r="AK30" s="352">
        <f>ROUND(AW54,2)</f>
        <v>0</v>
      </c>
      <c r="AL30" s="353"/>
      <c r="AM30" s="353"/>
      <c r="AN30" s="353"/>
      <c r="AO30" s="353"/>
      <c r="AP30" s="42"/>
      <c r="AQ30" s="42"/>
      <c r="AR30" s="43"/>
      <c r="BE30" s="342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54">
        <v>0.21</v>
      </c>
      <c r="M31" s="353"/>
      <c r="N31" s="353"/>
      <c r="O31" s="353"/>
      <c r="P31" s="353"/>
      <c r="Q31" s="42"/>
      <c r="R31" s="42"/>
      <c r="S31" s="42"/>
      <c r="T31" s="42"/>
      <c r="U31" s="42"/>
      <c r="V31" s="42"/>
      <c r="W31" s="352">
        <f>ROUND(BB54,2)</f>
        <v>0</v>
      </c>
      <c r="X31" s="353"/>
      <c r="Y31" s="353"/>
      <c r="Z31" s="353"/>
      <c r="AA31" s="353"/>
      <c r="AB31" s="353"/>
      <c r="AC31" s="353"/>
      <c r="AD31" s="353"/>
      <c r="AE31" s="353"/>
      <c r="AF31" s="42"/>
      <c r="AG31" s="42"/>
      <c r="AH31" s="42"/>
      <c r="AI31" s="42"/>
      <c r="AJ31" s="42"/>
      <c r="AK31" s="352">
        <v>0</v>
      </c>
      <c r="AL31" s="353"/>
      <c r="AM31" s="353"/>
      <c r="AN31" s="353"/>
      <c r="AO31" s="353"/>
      <c r="AP31" s="42"/>
      <c r="AQ31" s="42"/>
      <c r="AR31" s="43"/>
      <c r="BE31" s="342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54">
        <v>0.15</v>
      </c>
      <c r="M32" s="353"/>
      <c r="N32" s="353"/>
      <c r="O32" s="353"/>
      <c r="P32" s="353"/>
      <c r="Q32" s="42"/>
      <c r="R32" s="42"/>
      <c r="S32" s="42"/>
      <c r="T32" s="42"/>
      <c r="U32" s="42"/>
      <c r="V32" s="42"/>
      <c r="W32" s="352">
        <f>ROUND(BC54,2)</f>
        <v>0</v>
      </c>
      <c r="X32" s="353"/>
      <c r="Y32" s="353"/>
      <c r="Z32" s="353"/>
      <c r="AA32" s="353"/>
      <c r="AB32" s="353"/>
      <c r="AC32" s="353"/>
      <c r="AD32" s="353"/>
      <c r="AE32" s="353"/>
      <c r="AF32" s="42"/>
      <c r="AG32" s="42"/>
      <c r="AH32" s="42"/>
      <c r="AI32" s="42"/>
      <c r="AJ32" s="42"/>
      <c r="AK32" s="352">
        <v>0</v>
      </c>
      <c r="AL32" s="353"/>
      <c r="AM32" s="353"/>
      <c r="AN32" s="353"/>
      <c r="AO32" s="353"/>
      <c r="AP32" s="42"/>
      <c r="AQ32" s="42"/>
      <c r="AR32" s="43"/>
      <c r="BE32" s="342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54">
        <v>0</v>
      </c>
      <c r="M33" s="353"/>
      <c r="N33" s="353"/>
      <c r="O33" s="353"/>
      <c r="P33" s="353"/>
      <c r="Q33" s="42"/>
      <c r="R33" s="42"/>
      <c r="S33" s="42"/>
      <c r="T33" s="42"/>
      <c r="U33" s="42"/>
      <c r="V33" s="42"/>
      <c r="W33" s="352">
        <f>ROUND(BD54,2)</f>
        <v>0</v>
      </c>
      <c r="X33" s="353"/>
      <c r="Y33" s="353"/>
      <c r="Z33" s="353"/>
      <c r="AA33" s="353"/>
      <c r="AB33" s="353"/>
      <c r="AC33" s="353"/>
      <c r="AD33" s="353"/>
      <c r="AE33" s="353"/>
      <c r="AF33" s="42"/>
      <c r="AG33" s="42"/>
      <c r="AH33" s="42"/>
      <c r="AI33" s="42"/>
      <c r="AJ33" s="42"/>
      <c r="AK33" s="352">
        <v>0</v>
      </c>
      <c r="AL33" s="353"/>
      <c r="AM33" s="353"/>
      <c r="AN33" s="353"/>
      <c r="AO33" s="35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58" t="s">
        <v>50</v>
      </c>
      <c r="Y35" s="356"/>
      <c r="Z35" s="356"/>
      <c r="AA35" s="356"/>
      <c r="AB35" s="356"/>
      <c r="AC35" s="46"/>
      <c r="AD35" s="46"/>
      <c r="AE35" s="46"/>
      <c r="AF35" s="46"/>
      <c r="AG35" s="46"/>
      <c r="AH35" s="46"/>
      <c r="AI35" s="46"/>
      <c r="AJ35" s="46"/>
      <c r="AK35" s="355">
        <f>SUM(AK26:AK33)</f>
        <v>0</v>
      </c>
      <c r="AL35" s="356"/>
      <c r="AM35" s="356"/>
      <c r="AN35" s="356"/>
      <c r="AO35" s="35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0" t="str">
        <f>K6</f>
        <v>ZŠ Běžecká - oprava chodníků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Sokolov, Běžecká 2055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2" t="str">
        <f>IF(AN8="","",AN8)</f>
        <v>1. 6. 2023</v>
      </c>
      <c r="AN47" s="32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23" t="str">
        <f>IF(E17="","",E17)</f>
        <v xml:space="preserve"> </v>
      </c>
      <c r="AN49" s="324"/>
      <c r="AO49" s="324"/>
      <c r="AP49" s="324"/>
      <c r="AQ49" s="37"/>
      <c r="AR49" s="40"/>
      <c r="AS49" s="325" t="s">
        <v>52</v>
      </c>
      <c r="AT49" s="32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23" t="str">
        <f>IF(E20="","",E20)</f>
        <v>Michal Kubelka</v>
      </c>
      <c r="AN50" s="324"/>
      <c r="AO50" s="324"/>
      <c r="AP50" s="324"/>
      <c r="AQ50" s="37"/>
      <c r="AR50" s="40"/>
      <c r="AS50" s="327"/>
      <c r="AT50" s="32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29"/>
      <c r="AT51" s="33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1" t="s">
        <v>53</v>
      </c>
      <c r="D52" s="332"/>
      <c r="E52" s="332"/>
      <c r="F52" s="332"/>
      <c r="G52" s="332"/>
      <c r="H52" s="67"/>
      <c r="I52" s="334" t="s">
        <v>54</v>
      </c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3" t="s">
        <v>55</v>
      </c>
      <c r="AH52" s="332"/>
      <c r="AI52" s="332"/>
      <c r="AJ52" s="332"/>
      <c r="AK52" s="332"/>
      <c r="AL52" s="332"/>
      <c r="AM52" s="332"/>
      <c r="AN52" s="334" t="s">
        <v>56</v>
      </c>
      <c r="AO52" s="332"/>
      <c r="AP52" s="332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38">
        <f>ROUND(SUM(AG55:AG58),2)</f>
        <v>0</v>
      </c>
      <c r="AH54" s="338"/>
      <c r="AI54" s="338"/>
      <c r="AJ54" s="338"/>
      <c r="AK54" s="338"/>
      <c r="AL54" s="338"/>
      <c r="AM54" s="338"/>
      <c r="AN54" s="339">
        <f>SUM(AG54,AT54)</f>
        <v>0</v>
      </c>
      <c r="AO54" s="339"/>
      <c r="AP54" s="339"/>
      <c r="AQ54" s="79" t="s">
        <v>19</v>
      </c>
      <c r="AR54" s="80"/>
      <c r="AS54" s="81">
        <f>ROUND(SUM(AS55:AS58),2)</f>
        <v>0</v>
      </c>
      <c r="AT54" s="82">
        <f>ROUND(SUM(AV54:AW54),2)</f>
        <v>0</v>
      </c>
      <c r="AU54" s="83">
        <f>ROUND(SUM(AU55:AU58),5)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ROUND(SUM(AZ55:AZ58),2)</f>
        <v>0</v>
      </c>
      <c r="BA54" s="82">
        <f>ROUND(SUM(BA55:BA58),2)</f>
        <v>0</v>
      </c>
      <c r="BB54" s="82">
        <f>ROUND(SUM(BB55:BB58),2)</f>
        <v>0</v>
      </c>
      <c r="BC54" s="82">
        <f>ROUND(SUM(BC55:BC58),2)</f>
        <v>0</v>
      </c>
      <c r="BD54" s="84">
        <f>ROUND(SUM(BD55:BD58),2)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 hidden="1">
      <c r="A55" s="87" t="s">
        <v>76</v>
      </c>
      <c r="B55" s="88"/>
      <c r="C55" s="89"/>
      <c r="D55" s="335" t="s">
        <v>77</v>
      </c>
      <c r="E55" s="335"/>
      <c r="F55" s="335"/>
      <c r="G55" s="335"/>
      <c r="H55" s="335"/>
      <c r="I55" s="90"/>
      <c r="J55" s="335" t="s">
        <v>78</v>
      </c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6">
        <f>'01 - Chodník ke školní jí...'!J30</f>
        <v>0</v>
      </c>
      <c r="AH55" s="337"/>
      <c r="AI55" s="337"/>
      <c r="AJ55" s="337"/>
      <c r="AK55" s="337"/>
      <c r="AL55" s="337"/>
      <c r="AM55" s="337"/>
      <c r="AN55" s="336">
        <f>SUM(AG55,AT55)</f>
        <v>0</v>
      </c>
      <c r="AO55" s="337"/>
      <c r="AP55" s="337"/>
      <c r="AQ55" s="91" t="s">
        <v>79</v>
      </c>
      <c r="AR55" s="92"/>
      <c r="AS55" s="93">
        <v>0</v>
      </c>
      <c r="AT55" s="94">
        <f>ROUND(SUM(AV55:AW55),2)</f>
        <v>0</v>
      </c>
      <c r="AU55" s="95">
        <f>'01 - Chodník ke školní jí...'!P87</f>
        <v>0</v>
      </c>
      <c r="AV55" s="94">
        <f>'01 - Chodník ke školní jí...'!J33</f>
        <v>0</v>
      </c>
      <c r="AW55" s="94">
        <f>'01 - Chodník ke školní jí...'!J34</f>
        <v>0</v>
      </c>
      <c r="AX55" s="94">
        <f>'01 - Chodník ke školní jí...'!J35</f>
        <v>0</v>
      </c>
      <c r="AY55" s="94">
        <f>'01 - Chodník ke školní jí...'!J36</f>
        <v>0</v>
      </c>
      <c r="AZ55" s="94">
        <f>'01 - Chodník ke školní jí...'!F33</f>
        <v>0</v>
      </c>
      <c r="BA55" s="94">
        <f>'01 - Chodník ke školní jí...'!F34</f>
        <v>0</v>
      </c>
      <c r="BB55" s="94">
        <f>'01 - Chodník ke školní jí...'!F35</f>
        <v>0</v>
      </c>
      <c r="BC55" s="94">
        <f>'01 - Chodník ke školní jí...'!F36</f>
        <v>0</v>
      </c>
      <c r="BD55" s="96">
        <f>'01 - Chodník ke školní jí...'!F37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 hidden="1">
      <c r="A56" s="87" t="s">
        <v>76</v>
      </c>
      <c r="B56" s="88"/>
      <c r="C56" s="89"/>
      <c r="D56" s="335" t="s">
        <v>83</v>
      </c>
      <c r="E56" s="335"/>
      <c r="F56" s="335"/>
      <c r="G56" s="335"/>
      <c r="H56" s="335"/>
      <c r="I56" s="90"/>
      <c r="J56" s="335" t="s">
        <v>84</v>
      </c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6">
        <f>'02 - Chodník za tělocvičnou'!J30</f>
        <v>0</v>
      </c>
      <c r="AH56" s="337"/>
      <c r="AI56" s="337"/>
      <c r="AJ56" s="337"/>
      <c r="AK56" s="337"/>
      <c r="AL56" s="337"/>
      <c r="AM56" s="337"/>
      <c r="AN56" s="336">
        <f>SUM(AG56,AT56)</f>
        <v>0</v>
      </c>
      <c r="AO56" s="337"/>
      <c r="AP56" s="337"/>
      <c r="AQ56" s="91" t="s">
        <v>79</v>
      </c>
      <c r="AR56" s="92"/>
      <c r="AS56" s="93">
        <v>0</v>
      </c>
      <c r="AT56" s="94">
        <f>ROUND(SUM(AV56:AW56),2)</f>
        <v>0</v>
      </c>
      <c r="AU56" s="95">
        <f>'02 - Chodník za tělocvičnou'!P87</f>
        <v>0</v>
      </c>
      <c r="AV56" s="94">
        <f>'02 - Chodník za tělocvičnou'!J33</f>
        <v>0</v>
      </c>
      <c r="AW56" s="94">
        <f>'02 - Chodník za tělocvičnou'!J34</f>
        <v>0</v>
      </c>
      <c r="AX56" s="94">
        <f>'02 - Chodník za tělocvičnou'!J35</f>
        <v>0</v>
      </c>
      <c r="AY56" s="94">
        <f>'02 - Chodník za tělocvičnou'!J36</f>
        <v>0</v>
      </c>
      <c r="AZ56" s="94">
        <f>'02 - Chodník za tělocvičnou'!F33</f>
        <v>0</v>
      </c>
      <c r="BA56" s="94">
        <f>'02 - Chodník za tělocvičnou'!F34</f>
        <v>0</v>
      </c>
      <c r="BB56" s="94">
        <f>'02 - Chodník za tělocvičnou'!F35</f>
        <v>0</v>
      </c>
      <c r="BC56" s="94">
        <f>'02 - Chodník za tělocvičnou'!F36</f>
        <v>0</v>
      </c>
      <c r="BD56" s="96">
        <f>'02 - Chodník za tělocvičnou'!F37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335" t="s">
        <v>86</v>
      </c>
      <c r="E57" s="335"/>
      <c r="F57" s="335"/>
      <c r="G57" s="335"/>
      <c r="H57" s="335"/>
      <c r="I57" s="90"/>
      <c r="J57" s="335" t="s">
        <v>87</v>
      </c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6">
        <f>'03 - Chodník u družiny'!J30</f>
        <v>0</v>
      </c>
      <c r="AH57" s="337"/>
      <c r="AI57" s="337"/>
      <c r="AJ57" s="337"/>
      <c r="AK57" s="337"/>
      <c r="AL57" s="337"/>
      <c r="AM57" s="337"/>
      <c r="AN57" s="336">
        <f>SUM(AG57,AT57)</f>
        <v>0</v>
      </c>
      <c r="AO57" s="337"/>
      <c r="AP57" s="337"/>
      <c r="AQ57" s="91" t="s">
        <v>79</v>
      </c>
      <c r="AR57" s="92"/>
      <c r="AS57" s="93">
        <v>0</v>
      </c>
      <c r="AT57" s="94">
        <f>ROUND(SUM(AV57:AW57),2)</f>
        <v>0</v>
      </c>
      <c r="AU57" s="95">
        <f>'03 - Chodník u družiny'!P87</f>
        <v>0</v>
      </c>
      <c r="AV57" s="94">
        <f>'03 - Chodník u družiny'!J33</f>
        <v>0</v>
      </c>
      <c r="AW57" s="94">
        <f>'03 - Chodník u družiny'!J34</f>
        <v>0</v>
      </c>
      <c r="AX57" s="94">
        <f>'03 - Chodník u družiny'!J35</f>
        <v>0</v>
      </c>
      <c r="AY57" s="94">
        <f>'03 - Chodník u družiny'!J36</f>
        <v>0</v>
      </c>
      <c r="AZ57" s="94">
        <f>'03 - Chodník u družiny'!F33</f>
        <v>0</v>
      </c>
      <c r="BA57" s="94">
        <f>'03 - Chodník u družiny'!F34</f>
        <v>0</v>
      </c>
      <c r="BB57" s="94">
        <f>'03 - Chodník u družiny'!F35</f>
        <v>0</v>
      </c>
      <c r="BC57" s="94">
        <f>'03 - Chodník u družiny'!F36</f>
        <v>0</v>
      </c>
      <c r="BD57" s="96">
        <f>'03 - Chodník u družiny'!F37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91" s="7" customFormat="1" ht="16.5" customHeight="1">
      <c r="A58" s="87" t="s">
        <v>76</v>
      </c>
      <c r="B58" s="88"/>
      <c r="C58" s="89"/>
      <c r="D58" s="335" t="s">
        <v>89</v>
      </c>
      <c r="E58" s="335"/>
      <c r="F58" s="335"/>
      <c r="G58" s="335"/>
      <c r="H58" s="335"/>
      <c r="I58" s="90"/>
      <c r="J58" s="335" t="s">
        <v>90</v>
      </c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6">
        <f>'04 - Chodník k požárnímu ...'!J30</f>
        <v>0</v>
      </c>
      <c r="AH58" s="337"/>
      <c r="AI58" s="337"/>
      <c r="AJ58" s="337"/>
      <c r="AK58" s="337"/>
      <c r="AL58" s="337"/>
      <c r="AM58" s="337"/>
      <c r="AN58" s="336">
        <f>SUM(AG58,AT58)</f>
        <v>0</v>
      </c>
      <c r="AO58" s="337"/>
      <c r="AP58" s="337"/>
      <c r="AQ58" s="91" t="s">
        <v>79</v>
      </c>
      <c r="AR58" s="92"/>
      <c r="AS58" s="98">
        <v>0</v>
      </c>
      <c r="AT58" s="99">
        <f>ROUND(SUM(AV58:AW58),2)</f>
        <v>0</v>
      </c>
      <c r="AU58" s="100">
        <f>'04 - Chodník k požárnímu ...'!P87</f>
        <v>0</v>
      </c>
      <c r="AV58" s="99">
        <f>'04 - Chodník k požárnímu ...'!J33</f>
        <v>0</v>
      </c>
      <c r="AW58" s="99">
        <f>'04 - Chodník k požárnímu ...'!J34</f>
        <v>0</v>
      </c>
      <c r="AX58" s="99">
        <f>'04 - Chodník k požárnímu ...'!J35</f>
        <v>0</v>
      </c>
      <c r="AY58" s="99">
        <f>'04 - Chodník k požárnímu ...'!J36</f>
        <v>0</v>
      </c>
      <c r="AZ58" s="99">
        <f>'04 - Chodník k požárnímu ...'!F33</f>
        <v>0</v>
      </c>
      <c r="BA58" s="99">
        <f>'04 - Chodník k požárnímu ...'!F34</f>
        <v>0</v>
      </c>
      <c r="BB58" s="99">
        <f>'04 - Chodník k požárnímu ...'!F35</f>
        <v>0</v>
      </c>
      <c r="BC58" s="99">
        <f>'04 - Chodník k požárnímu ...'!F36</f>
        <v>0</v>
      </c>
      <c r="BD58" s="101">
        <f>'04 - Chodník k požárnímu ...'!F37</f>
        <v>0</v>
      </c>
      <c r="BT58" s="97" t="s">
        <v>80</v>
      </c>
      <c r="BV58" s="97" t="s">
        <v>74</v>
      </c>
      <c r="BW58" s="97" t="s">
        <v>91</v>
      </c>
      <c r="BX58" s="97" t="s">
        <v>5</v>
      </c>
      <c r="CL58" s="97" t="s">
        <v>19</v>
      </c>
      <c r="CM58" s="97" t="s">
        <v>82</v>
      </c>
    </row>
    <row r="59" spans="1:57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s="2" customFormat="1" ht="6.95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</sheetData>
  <sheetProtection algorithmName="SHA-512" hashValue="4t6TXxRNf8zN2yKU/dI/mNWyAkYsi/+v+YiqsIAMU/nNVfromDjsyt+EAL6FNyw/tIjsJPFeCnamn0lmPZOMUQ==" saltValue="77GSgZdwyjQKmoEDBpXyMeL6NWwOeUFkfXmgDZQ2mN/K8ra0BykZqmk6vmeNoRc2Iwx087KO8VNORX9puXz+JA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Chodník ke školní jí...'!C2" display="/"/>
    <hyperlink ref="A56" location="'02 - Chodník za tělocvičnou'!C2" display="/"/>
    <hyperlink ref="A57" location="'03 - Chodník u družiny'!C2" display="/"/>
    <hyperlink ref="A58" location="'04 - Chodník k požárnímu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0" t="str">
        <f>'Rekapitulace stavby'!K6</f>
        <v>ZŠ Běžecká - oprava chodníků</v>
      </c>
      <c r="F7" s="361"/>
      <c r="G7" s="361"/>
      <c r="H7" s="361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2" t="s">
        <v>94</v>
      </c>
      <c r="F9" s="363"/>
      <c r="G9" s="363"/>
      <c r="H9" s="36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1. 6. 2023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4" t="str">
        <f>'Rekapitulace stavby'!E14</f>
        <v>Vyplň údaj</v>
      </c>
      <c r="F18" s="365"/>
      <c r="G18" s="365"/>
      <c r="H18" s="36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6" t="s">
        <v>19</v>
      </c>
      <c r="F27" s="366"/>
      <c r="G27" s="366"/>
      <c r="H27" s="36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ROUND((SUM(BE87:BE151)),2)</f>
        <v>0</v>
      </c>
      <c r="G33" s="35"/>
      <c r="H33" s="35"/>
      <c r="I33" s="119">
        <v>0.21</v>
      </c>
      <c r="J33" s="118">
        <f>ROUND(((SUM(BE87:BE151))*I33),2)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ROUND((SUM(BF87:BF151)),2)</f>
        <v>0</v>
      </c>
      <c r="G34" s="35"/>
      <c r="H34" s="35"/>
      <c r="I34" s="119">
        <v>0.15</v>
      </c>
      <c r="J34" s="118">
        <f>ROUND(((SUM(BF87:BF151))*I34),2)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ROUND((SUM(BG87:BG151)),2)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ROUND((SUM(BH87:BH151)),2)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ROUND((SUM(BI87:BI151)),2)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7" t="str">
        <f>E7</f>
        <v>ZŠ Běžecká - oprava chodníků</v>
      </c>
      <c r="F48" s="368"/>
      <c r="G48" s="368"/>
      <c r="H48" s="36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01 - Chodník ke školní jídelně - 2. etapa</v>
      </c>
      <c r="F50" s="369"/>
      <c r="G50" s="369"/>
      <c r="H50" s="36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Sokolov, Běžecká 2055</v>
      </c>
      <c r="G52" s="37"/>
      <c r="H52" s="37"/>
      <c r="I52" s="30" t="s">
        <v>23</v>
      </c>
      <c r="J52" s="60" t="str">
        <f>IF(J12="","",J12)</f>
        <v>1. 6. 2023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Sokolov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Michal Kubelka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101</v>
      </c>
      <c r="E62" s="144"/>
      <c r="F62" s="144"/>
      <c r="G62" s="144"/>
      <c r="H62" s="144"/>
      <c r="I62" s="144"/>
      <c r="J62" s="145">
        <f>J122</f>
        <v>0</v>
      </c>
      <c r="K62" s="142"/>
      <c r="L62" s="146"/>
    </row>
    <row r="63" spans="2:12" s="10" customFormat="1" ht="19.9" customHeight="1">
      <c r="B63" s="141"/>
      <c r="C63" s="142"/>
      <c r="D63" s="143" t="s">
        <v>102</v>
      </c>
      <c r="E63" s="144"/>
      <c r="F63" s="144"/>
      <c r="G63" s="144"/>
      <c r="H63" s="144"/>
      <c r="I63" s="144"/>
      <c r="J63" s="145">
        <f>J131</f>
        <v>0</v>
      </c>
      <c r="K63" s="142"/>
      <c r="L63" s="146"/>
    </row>
    <row r="64" spans="2:12" s="10" customFormat="1" ht="19.9" customHeight="1">
      <c r="B64" s="141"/>
      <c r="C64" s="142"/>
      <c r="D64" s="143" t="s">
        <v>103</v>
      </c>
      <c r="E64" s="144"/>
      <c r="F64" s="144"/>
      <c r="G64" s="144"/>
      <c r="H64" s="144"/>
      <c r="I64" s="144"/>
      <c r="J64" s="145">
        <f>J137</f>
        <v>0</v>
      </c>
      <c r="K64" s="142"/>
      <c r="L64" s="146"/>
    </row>
    <row r="65" spans="2:12" s="10" customFormat="1" ht="19.9" customHeight="1">
      <c r="B65" s="141"/>
      <c r="C65" s="142"/>
      <c r="D65" s="143" t="s">
        <v>104</v>
      </c>
      <c r="E65" s="144"/>
      <c r="F65" s="144"/>
      <c r="G65" s="144"/>
      <c r="H65" s="144"/>
      <c r="I65" s="144"/>
      <c r="J65" s="145">
        <f>J145</f>
        <v>0</v>
      </c>
      <c r="K65" s="142"/>
      <c r="L65" s="146"/>
    </row>
    <row r="66" spans="2:12" s="9" customFormat="1" ht="24.95" customHeight="1">
      <c r="B66" s="135"/>
      <c r="C66" s="136"/>
      <c r="D66" s="137" t="s">
        <v>105</v>
      </c>
      <c r="E66" s="138"/>
      <c r="F66" s="138"/>
      <c r="G66" s="138"/>
      <c r="H66" s="138"/>
      <c r="I66" s="138"/>
      <c r="J66" s="139">
        <f>J148</f>
        <v>0</v>
      </c>
      <c r="K66" s="136"/>
      <c r="L66" s="140"/>
    </row>
    <row r="67" spans="2:12" s="10" customFormat="1" ht="19.9" customHeight="1">
      <c r="B67" s="141"/>
      <c r="C67" s="142"/>
      <c r="D67" s="143" t="s">
        <v>106</v>
      </c>
      <c r="E67" s="144"/>
      <c r="F67" s="144"/>
      <c r="G67" s="144"/>
      <c r="H67" s="144"/>
      <c r="I67" s="144"/>
      <c r="J67" s="145">
        <f>J149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107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7" t="str">
        <f>E7</f>
        <v>ZŠ Běžecká - oprava chodníků</v>
      </c>
      <c r="F77" s="368"/>
      <c r="G77" s="368"/>
      <c r="H77" s="36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93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01 - Chodník ke školní jídelně - 2. etapa</v>
      </c>
      <c r="F79" s="369"/>
      <c r="G79" s="369"/>
      <c r="H79" s="36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Sokolov, Běžecká 2055</v>
      </c>
      <c r="G81" s="37"/>
      <c r="H81" s="37"/>
      <c r="I81" s="30" t="s">
        <v>23</v>
      </c>
      <c r="J81" s="60" t="str">
        <f>IF(J12="","",J12)</f>
        <v>1. 6. 2023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Sokolov</v>
      </c>
      <c r="G83" s="37"/>
      <c r="H83" s="37"/>
      <c r="I83" s="30" t="s">
        <v>31</v>
      </c>
      <c r="J83" s="33" t="str">
        <f>E21</f>
        <v xml:space="preserve"> 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Michal Kubelka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108</v>
      </c>
      <c r="D86" s="150" t="s">
        <v>57</v>
      </c>
      <c r="E86" s="150" t="s">
        <v>53</v>
      </c>
      <c r="F86" s="150" t="s">
        <v>54</v>
      </c>
      <c r="G86" s="150" t="s">
        <v>109</v>
      </c>
      <c r="H86" s="150" t="s">
        <v>110</v>
      </c>
      <c r="I86" s="150" t="s">
        <v>111</v>
      </c>
      <c r="J86" s="150" t="s">
        <v>97</v>
      </c>
      <c r="K86" s="151" t="s">
        <v>112</v>
      </c>
      <c r="L86" s="152"/>
      <c r="M86" s="69" t="s">
        <v>19</v>
      </c>
      <c r="N86" s="70" t="s">
        <v>42</v>
      </c>
      <c r="O86" s="70" t="s">
        <v>113</v>
      </c>
      <c r="P86" s="70" t="s">
        <v>114</v>
      </c>
      <c r="Q86" s="70" t="s">
        <v>115</v>
      </c>
      <c r="R86" s="70" t="s">
        <v>116</v>
      </c>
      <c r="S86" s="70" t="s">
        <v>117</v>
      </c>
      <c r="T86" s="71" t="s">
        <v>118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119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P88+P148</f>
        <v>0</v>
      </c>
      <c r="Q87" s="73"/>
      <c r="R87" s="155">
        <f>R88+R148</f>
        <v>16.39323</v>
      </c>
      <c r="S87" s="73"/>
      <c r="T87" s="156">
        <f>T88+T148</f>
        <v>14.294839999999997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98</v>
      </c>
      <c r="BK87" s="157">
        <f>BK88+BK148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120</v>
      </c>
      <c r="F88" s="161" t="s">
        <v>121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P89+P122+P131+P137+P145</f>
        <v>0</v>
      </c>
      <c r="Q88" s="166"/>
      <c r="R88" s="167">
        <f>R89+R122+R131+R137+R145</f>
        <v>16.39323</v>
      </c>
      <c r="S88" s="166"/>
      <c r="T88" s="168">
        <f>T89+T122+T131+T137+T145</f>
        <v>14.294839999999997</v>
      </c>
      <c r="AR88" s="169" t="s">
        <v>80</v>
      </c>
      <c r="AT88" s="170" t="s">
        <v>71</v>
      </c>
      <c r="AU88" s="170" t="s">
        <v>72</v>
      </c>
      <c r="AY88" s="169" t="s">
        <v>122</v>
      </c>
      <c r="BK88" s="171">
        <f>BK89+BK122+BK131+BK137+BK145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80</v>
      </c>
      <c r="F89" s="172" t="s">
        <v>123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SUM(P90:P121)</f>
        <v>0</v>
      </c>
      <c r="Q89" s="166"/>
      <c r="R89" s="167">
        <f>SUM(R90:R121)</f>
        <v>2.019168</v>
      </c>
      <c r="S89" s="166"/>
      <c r="T89" s="168">
        <f>SUM(T90:T121)</f>
        <v>14.294839999999997</v>
      </c>
      <c r="AR89" s="169" t="s">
        <v>80</v>
      </c>
      <c r="AT89" s="170" t="s">
        <v>71</v>
      </c>
      <c r="AU89" s="170" t="s">
        <v>80</v>
      </c>
      <c r="AY89" s="169" t="s">
        <v>122</v>
      </c>
      <c r="BK89" s="171">
        <f>SUM(BK90:BK121)</f>
        <v>0</v>
      </c>
    </row>
    <row r="90" spans="1:65" s="2" customFormat="1" ht="33" customHeight="1">
      <c r="A90" s="35"/>
      <c r="B90" s="36"/>
      <c r="C90" s="174" t="s">
        <v>80</v>
      </c>
      <c r="D90" s="174" t="s">
        <v>124</v>
      </c>
      <c r="E90" s="175" t="s">
        <v>125</v>
      </c>
      <c r="F90" s="176" t="s">
        <v>126</v>
      </c>
      <c r="G90" s="177" t="s">
        <v>127</v>
      </c>
      <c r="H90" s="178">
        <v>35.611</v>
      </c>
      <c r="I90" s="179"/>
      <c r="J90" s="180">
        <f>ROUND(I90*H90,2)</f>
        <v>0</v>
      </c>
      <c r="K90" s="176" t="s">
        <v>128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0.24</v>
      </c>
      <c r="T90" s="184">
        <f>S90*H90</f>
        <v>8.546639999999998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129</v>
      </c>
      <c r="AT90" s="185" t="s">
        <v>124</v>
      </c>
      <c r="AU90" s="185" t="s">
        <v>82</v>
      </c>
      <c r="AY90" s="18" t="s">
        <v>122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129</v>
      </c>
      <c r="BM90" s="185" t="s">
        <v>130</v>
      </c>
    </row>
    <row r="91" spans="1:47" s="2" customFormat="1" ht="11.25">
      <c r="A91" s="35"/>
      <c r="B91" s="36"/>
      <c r="C91" s="37"/>
      <c r="D91" s="187" t="s">
        <v>131</v>
      </c>
      <c r="E91" s="37"/>
      <c r="F91" s="188" t="s">
        <v>132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131</v>
      </c>
      <c r="AU91" s="18" t="s">
        <v>82</v>
      </c>
    </row>
    <row r="92" spans="2:51" s="13" customFormat="1" ht="11.25">
      <c r="B92" s="192"/>
      <c r="C92" s="193"/>
      <c r="D92" s="194" t="s">
        <v>133</v>
      </c>
      <c r="E92" s="195" t="s">
        <v>19</v>
      </c>
      <c r="F92" s="196" t="s">
        <v>134</v>
      </c>
      <c r="G92" s="193"/>
      <c r="H92" s="195" t="s">
        <v>19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133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122</v>
      </c>
    </row>
    <row r="93" spans="2:51" s="14" customFormat="1" ht="11.25">
      <c r="B93" s="203"/>
      <c r="C93" s="204"/>
      <c r="D93" s="194" t="s">
        <v>133</v>
      </c>
      <c r="E93" s="205" t="s">
        <v>19</v>
      </c>
      <c r="F93" s="206" t="s">
        <v>135</v>
      </c>
      <c r="G93" s="204"/>
      <c r="H93" s="207">
        <v>35.611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133</v>
      </c>
      <c r="AU93" s="213" t="s">
        <v>82</v>
      </c>
      <c r="AV93" s="14" t="s">
        <v>82</v>
      </c>
      <c r="AW93" s="14" t="s">
        <v>33</v>
      </c>
      <c r="AX93" s="14" t="s">
        <v>80</v>
      </c>
      <c r="AY93" s="213" t="s">
        <v>122</v>
      </c>
    </row>
    <row r="94" spans="1:65" s="2" customFormat="1" ht="24.2" customHeight="1">
      <c r="A94" s="35"/>
      <c r="B94" s="36"/>
      <c r="C94" s="174" t="s">
        <v>82</v>
      </c>
      <c r="D94" s="174" t="s">
        <v>124</v>
      </c>
      <c r="E94" s="175" t="s">
        <v>136</v>
      </c>
      <c r="F94" s="176" t="s">
        <v>137</v>
      </c>
      <c r="G94" s="177" t="s">
        <v>127</v>
      </c>
      <c r="H94" s="178">
        <v>35.611</v>
      </c>
      <c r="I94" s="179"/>
      <c r="J94" s="180">
        <f>ROUND(I94*H94,2)</f>
        <v>0</v>
      </c>
      <c r="K94" s="176" t="s">
        <v>128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129</v>
      </c>
      <c r="AT94" s="185" t="s">
        <v>124</v>
      </c>
      <c r="AU94" s="185" t="s">
        <v>82</v>
      </c>
      <c r="AY94" s="18" t="s">
        <v>122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129</v>
      </c>
      <c r="BM94" s="185" t="s">
        <v>138</v>
      </c>
    </row>
    <row r="95" spans="1:47" s="2" customFormat="1" ht="11.25">
      <c r="A95" s="35"/>
      <c r="B95" s="36"/>
      <c r="C95" s="37"/>
      <c r="D95" s="187" t="s">
        <v>131</v>
      </c>
      <c r="E95" s="37"/>
      <c r="F95" s="188" t="s">
        <v>139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131</v>
      </c>
      <c r="AU95" s="18" t="s">
        <v>82</v>
      </c>
    </row>
    <row r="96" spans="1:65" s="2" customFormat="1" ht="24.2" customHeight="1">
      <c r="A96" s="35"/>
      <c r="B96" s="36"/>
      <c r="C96" s="174" t="s">
        <v>140</v>
      </c>
      <c r="D96" s="174" t="s">
        <v>124</v>
      </c>
      <c r="E96" s="175" t="s">
        <v>141</v>
      </c>
      <c r="F96" s="176" t="s">
        <v>142</v>
      </c>
      <c r="G96" s="177" t="s">
        <v>143</v>
      </c>
      <c r="H96" s="178">
        <v>28.04</v>
      </c>
      <c r="I96" s="179"/>
      <c r="J96" s="180">
        <f>ROUND(I96*H96,2)</f>
        <v>0</v>
      </c>
      <c r="K96" s="176" t="s">
        <v>128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0.205</v>
      </c>
      <c r="T96" s="184">
        <f>S96*H96</f>
        <v>5.7482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129</v>
      </c>
      <c r="AT96" s="185" t="s">
        <v>124</v>
      </c>
      <c r="AU96" s="185" t="s">
        <v>82</v>
      </c>
      <c r="AY96" s="18" t="s">
        <v>122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129</v>
      </c>
      <c r="BM96" s="185" t="s">
        <v>144</v>
      </c>
    </row>
    <row r="97" spans="1:47" s="2" customFormat="1" ht="11.25">
      <c r="A97" s="35"/>
      <c r="B97" s="36"/>
      <c r="C97" s="37"/>
      <c r="D97" s="187" t="s">
        <v>131</v>
      </c>
      <c r="E97" s="37"/>
      <c r="F97" s="188" t="s">
        <v>145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131</v>
      </c>
      <c r="AU97" s="18" t="s">
        <v>82</v>
      </c>
    </row>
    <row r="98" spans="2:51" s="14" customFormat="1" ht="11.25">
      <c r="B98" s="203"/>
      <c r="C98" s="204"/>
      <c r="D98" s="194" t="s">
        <v>133</v>
      </c>
      <c r="E98" s="205" t="s">
        <v>19</v>
      </c>
      <c r="F98" s="206" t="s">
        <v>146</v>
      </c>
      <c r="G98" s="204"/>
      <c r="H98" s="207">
        <v>28.04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133</v>
      </c>
      <c r="AU98" s="213" t="s">
        <v>82</v>
      </c>
      <c r="AV98" s="14" t="s">
        <v>82</v>
      </c>
      <c r="AW98" s="14" t="s">
        <v>33</v>
      </c>
      <c r="AX98" s="14" t="s">
        <v>80</v>
      </c>
      <c r="AY98" s="213" t="s">
        <v>122</v>
      </c>
    </row>
    <row r="99" spans="1:65" s="2" customFormat="1" ht="24.2" customHeight="1">
      <c r="A99" s="35"/>
      <c r="B99" s="36"/>
      <c r="C99" s="174" t="s">
        <v>129</v>
      </c>
      <c r="D99" s="174" t="s">
        <v>124</v>
      </c>
      <c r="E99" s="175" t="s">
        <v>147</v>
      </c>
      <c r="F99" s="176" t="s">
        <v>148</v>
      </c>
      <c r="G99" s="177" t="s">
        <v>149</v>
      </c>
      <c r="H99" s="178">
        <v>1.682</v>
      </c>
      <c r="I99" s="179"/>
      <c r="J99" s="180">
        <f>ROUND(I99*H99,2)</f>
        <v>0</v>
      </c>
      <c r="K99" s="176" t="s">
        <v>128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129</v>
      </c>
      <c r="AT99" s="185" t="s">
        <v>124</v>
      </c>
      <c r="AU99" s="185" t="s">
        <v>82</v>
      </c>
      <c r="AY99" s="18" t="s">
        <v>122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129</v>
      </c>
      <c r="BM99" s="185" t="s">
        <v>150</v>
      </c>
    </row>
    <row r="100" spans="1:47" s="2" customFormat="1" ht="11.25">
      <c r="A100" s="35"/>
      <c r="B100" s="36"/>
      <c r="C100" s="37"/>
      <c r="D100" s="187" t="s">
        <v>131</v>
      </c>
      <c r="E100" s="37"/>
      <c r="F100" s="188" t="s">
        <v>151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131</v>
      </c>
      <c r="AU100" s="18" t="s">
        <v>82</v>
      </c>
    </row>
    <row r="101" spans="2:51" s="13" customFormat="1" ht="11.25">
      <c r="B101" s="192"/>
      <c r="C101" s="193"/>
      <c r="D101" s="194" t="s">
        <v>133</v>
      </c>
      <c r="E101" s="195" t="s">
        <v>19</v>
      </c>
      <c r="F101" s="196" t="s">
        <v>152</v>
      </c>
      <c r="G101" s="193"/>
      <c r="H101" s="195" t="s">
        <v>19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133</v>
      </c>
      <c r="AU101" s="202" t="s">
        <v>82</v>
      </c>
      <c r="AV101" s="13" t="s">
        <v>80</v>
      </c>
      <c r="AW101" s="13" t="s">
        <v>33</v>
      </c>
      <c r="AX101" s="13" t="s">
        <v>72</v>
      </c>
      <c r="AY101" s="202" t="s">
        <v>122</v>
      </c>
    </row>
    <row r="102" spans="2:51" s="14" customFormat="1" ht="11.25">
      <c r="B102" s="203"/>
      <c r="C102" s="204"/>
      <c r="D102" s="194" t="s">
        <v>133</v>
      </c>
      <c r="E102" s="205" t="s">
        <v>19</v>
      </c>
      <c r="F102" s="206" t="s">
        <v>153</v>
      </c>
      <c r="G102" s="204"/>
      <c r="H102" s="207">
        <v>1.682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133</v>
      </c>
      <c r="AU102" s="213" t="s">
        <v>82</v>
      </c>
      <c r="AV102" s="14" t="s">
        <v>82</v>
      </c>
      <c r="AW102" s="14" t="s">
        <v>33</v>
      </c>
      <c r="AX102" s="14" t="s">
        <v>80</v>
      </c>
      <c r="AY102" s="213" t="s">
        <v>122</v>
      </c>
    </row>
    <row r="103" spans="1:65" s="2" customFormat="1" ht="24.2" customHeight="1">
      <c r="A103" s="35"/>
      <c r="B103" s="36"/>
      <c r="C103" s="174" t="s">
        <v>154</v>
      </c>
      <c r="D103" s="174" t="s">
        <v>124</v>
      </c>
      <c r="E103" s="175" t="s">
        <v>155</v>
      </c>
      <c r="F103" s="176" t="s">
        <v>156</v>
      </c>
      <c r="G103" s="177" t="s">
        <v>149</v>
      </c>
      <c r="H103" s="178">
        <v>1.682</v>
      </c>
      <c r="I103" s="179"/>
      <c r="J103" s="180">
        <f>ROUND(I103*H103,2)</f>
        <v>0</v>
      </c>
      <c r="K103" s="176" t="s">
        <v>128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129</v>
      </c>
      <c r="AT103" s="185" t="s">
        <v>124</v>
      </c>
      <c r="AU103" s="185" t="s">
        <v>82</v>
      </c>
      <c r="AY103" s="18" t="s">
        <v>122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129</v>
      </c>
      <c r="BM103" s="185" t="s">
        <v>157</v>
      </c>
    </row>
    <row r="104" spans="1:47" s="2" customFormat="1" ht="11.25">
      <c r="A104" s="35"/>
      <c r="B104" s="36"/>
      <c r="C104" s="37"/>
      <c r="D104" s="187" t="s">
        <v>131</v>
      </c>
      <c r="E104" s="37"/>
      <c r="F104" s="188" t="s">
        <v>158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131</v>
      </c>
      <c r="AU104" s="18" t="s">
        <v>82</v>
      </c>
    </row>
    <row r="105" spans="1:65" s="2" customFormat="1" ht="37.9" customHeight="1">
      <c r="A105" s="35"/>
      <c r="B105" s="36"/>
      <c r="C105" s="174" t="s">
        <v>159</v>
      </c>
      <c r="D105" s="174" t="s">
        <v>124</v>
      </c>
      <c r="E105" s="175" t="s">
        <v>160</v>
      </c>
      <c r="F105" s="176" t="s">
        <v>161</v>
      </c>
      <c r="G105" s="177" t="s">
        <v>149</v>
      </c>
      <c r="H105" s="178">
        <v>1.682</v>
      </c>
      <c r="I105" s="179"/>
      <c r="J105" s="180">
        <f>ROUND(I105*H105,2)</f>
        <v>0</v>
      </c>
      <c r="K105" s="176" t="s">
        <v>128</v>
      </c>
      <c r="L105" s="40"/>
      <c r="M105" s="181" t="s">
        <v>19</v>
      </c>
      <c r="N105" s="182" t="s">
        <v>43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129</v>
      </c>
      <c r="AT105" s="185" t="s">
        <v>124</v>
      </c>
      <c r="AU105" s="185" t="s">
        <v>82</v>
      </c>
      <c r="AY105" s="18" t="s">
        <v>122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129</v>
      </c>
      <c r="BM105" s="185" t="s">
        <v>162</v>
      </c>
    </row>
    <row r="106" spans="1:47" s="2" customFormat="1" ht="11.25">
      <c r="A106" s="35"/>
      <c r="B106" s="36"/>
      <c r="C106" s="37"/>
      <c r="D106" s="187" t="s">
        <v>131</v>
      </c>
      <c r="E106" s="37"/>
      <c r="F106" s="188" t="s">
        <v>163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131</v>
      </c>
      <c r="AU106" s="18" t="s">
        <v>82</v>
      </c>
    </row>
    <row r="107" spans="1:65" s="2" customFormat="1" ht="24.2" customHeight="1">
      <c r="A107" s="35"/>
      <c r="B107" s="36"/>
      <c r="C107" s="174" t="s">
        <v>164</v>
      </c>
      <c r="D107" s="174" t="s">
        <v>124</v>
      </c>
      <c r="E107" s="175" t="s">
        <v>165</v>
      </c>
      <c r="F107" s="176" t="s">
        <v>166</v>
      </c>
      <c r="G107" s="177" t="s">
        <v>149</v>
      </c>
      <c r="H107" s="178">
        <v>1.682</v>
      </c>
      <c r="I107" s="179"/>
      <c r="J107" s="180">
        <f>ROUND(I107*H107,2)</f>
        <v>0</v>
      </c>
      <c r="K107" s="176" t="s">
        <v>128</v>
      </c>
      <c r="L107" s="40"/>
      <c r="M107" s="181" t="s">
        <v>19</v>
      </c>
      <c r="N107" s="182" t="s">
        <v>43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129</v>
      </c>
      <c r="AT107" s="185" t="s">
        <v>124</v>
      </c>
      <c r="AU107" s="185" t="s">
        <v>82</v>
      </c>
      <c r="AY107" s="18" t="s">
        <v>122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80</v>
      </c>
      <c r="BK107" s="186">
        <f>ROUND(I107*H107,2)</f>
        <v>0</v>
      </c>
      <c r="BL107" s="18" t="s">
        <v>129</v>
      </c>
      <c r="BM107" s="185" t="s">
        <v>167</v>
      </c>
    </row>
    <row r="108" spans="1:47" s="2" customFormat="1" ht="11.25">
      <c r="A108" s="35"/>
      <c r="B108" s="36"/>
      <c r="C108" s="37"/>
      <c r="D108" s="187" t="s">
        <v>131</v>
      </c>
      <c r="E108" s="37"/>
      <c r="F108" s="188" t="s">
        <v>168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131</v>
      </c>
      <c r="AU108" s="18" t="s">
        <v>82</v>
      </c>
    </row>
    <row r="109" spans="1:65" s="2" customFormat="1" ht="24.2" customHeight="1">
      <c r="A109" s="35"/>
      <c r="B109" s="36"/>
      <c r="C109" s="174" t="s">
        <v>169</v>
      </c>
      <c r="D109" s="174" t="s">
        <v>124</v>
      </c>
      <c r="E109" s="175" t="s">
        <v>170</v>
      </c>
      <c r="F109" s="176" t="s">
        <v>171</v>
      </c>
      <c r="G109" s="177" t="s">
        <v>172</v>
      </c>
      <c r="H109" s="178">
        <v>3.028</v>
      </c>
      <c r="I109" s="179"/>
      <c r="J109" s="180">
        <f>ROUND(I109*H109,2)</f>
        <v>0</v>
      </c>
      <c r="K109" s="176" t="s">
        <v>128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129</v>
      </c>
      <c r="AT109" s="185" t="s">
        <v>124</v>
      </c>
      <c r="AU109" s="185" t="s">
        <v>82</v>
      </c>
      <c r="AY109" s="18" t="s">
        <v>122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129</v>
      </c>
      <c r="BM109" s="185" t="s">
        <v>173</v>
      </c>
    </row>
    <row r="110" spans="1:47" s="2" customFormat="1" ht="11.25">
      <c r="A110" s="35"/>
      <c r="B110" s="36"/>
      <c r="C110" s="37"/>
      <c r="D110" s="187" t="s">
        <v>131</v>
      </c>
      <c r="E110" s="37"/>
      <c r="F110" s="188" t="s">
        <v>174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131</v>
      </c>
      <c r="AU110" s="18" t="s">
        <v>82</v>
      </c>
    </row>
    <row r="111" spans="2:51" s="14" customFormat="1" ht="11.25">
      <c r="B111" s="203"/>
      <c r="C111" s="204"/>
      <c r="D111" s="194" t="s">
        <v>133</v>
      </c>
      <c r="E111" s="205" t="s">
        <v>19</v>
      </c>
      <c r="F111" s="206" t="s">
        <v>175</v>
      </c>
      <c r="G111" s="204"/>
      <c r="H111" s="207">
        <v>3.028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133</v>
      </c>
      <c r="AU111" s="213" t="s">
        <v>82</v>
      </c>
      <c r="AV111" s="14" t="s">
        <v>82</v>
      </c>
      <c r="AW111" s="14" t="s">
        <v>33</v>
      </c>
      <c r="AX111" s="14" t="s">
        <v>80</v>
      </c>
      <c r="AY111" s="213" t="s">
        <v>122</v>
      </c>
    </row>
    <row r="112" spans="1:65" s="2" customFormat="1" ht="24.2" customHeight="1">
      <c r="A112" s="35"/>
      <c r="B112" s="36"/>
      <c r="C112" s="174" t="s">
        <v>176</v>
      </c>
      <c r="D112" s="174" t="s">
        <v>124</v>
      </c>
      <c r="E112" s="175" t="s">
        <v>177</v>
      </c>
      <c r="F112" s="176" t="s">
        <v>178</v>
      </c>
      <c r="G112" s="177" t="s">
        <v>127</v>
      </c>
      <c r="H112" s="178">
        <v>8.412</v>
      </c>
      <c r="I112" s="179"/>
      <c r="J112" s="180">
        <f>ROUND(I112*H112,2)</f>
        <v>0</v>
      </c>
      <c r="K112" s="176" t="s">
        <v>128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129</v>
      </c>
      <c r="AT112" s="185" t="s">
        <v>124</v>
      </c>
      <c r="AU112" s="185" t="s">
        <v>82</v>
      </c>
      <c r="AY112" s="18" t="s">
        <v>122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129</v>
      </c>
      <c r="BM112" s="185" t="s">
        <v>179</v>
      </c>
    </row>
    <row r="113" spans="1:47" s="2" customFormat="1" ht="11.25">
      <c r="A113" s="35"/>
      <c r="B113" s="36"/>
      <c r="C113" s="37"/>
      <c r="D113" s="187" t="s">
        <v>131</v>
      </c>
      <c r="E113" s="37"/>
      <c r="F113" s="188" t="s">
        <v>180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131</v>
      </c>
      <c r="AU113" s="18" t="s">
        <v>82</v>
      </c>
    </row>
    <row r="114" spans="2:51" s="14" customFormat="1" ht="11.25">
      <c r="B114" s="203"/>
      <c r="C114" s="204"/>
      <c r="D114" s="194" t="s">
        <v>133</v>
      </c>
      <c r="E114" s="205" t="s">
        <v>19</v>
      </c>
      <c r="F114" s="206" t="s">
        <v>181</v>
      </c>
      <c r="G114" s="204"/>
      <c r="H114" s="207">
        <v>8.412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133</v>
      </c>
      <c r="AU114" s="213" t="s">
        <v>82</v>
      </c>
      <c r="AV114" s="14" t="s">
        <v>82</v>
      </c>
      <c r="AW114" s="14" t="s">
        <v>33</v>
      </c>
      <c r="AX114" s="14" t="s">
        <v>80</v>
      </c>
      <c r="AY114" s="213" t="s">
        <v>122</v>
      </c>
    </row>
    <row r="115" spans="1:65" s="2" customFormat="1" ht="16.5" customHeight="1">
      <c r="A115" s="35"/>
      <c r="B115" s="36"/>
      <c r="C115" s="214" t="s">
        <v>182</v>
      </c>
      <c r="D115" s="214" t="s">
        <v>183</v>
      </c>
      <c r="E115" s="215" t="s">
        <v>184</v>
      </c>
      <c r="F115" s="216" t="s">
        <v>185</v>
      </c>
      <c r="G115" s="217" t="s">
        <v>172</v>
      </c>
      <c r="H115" s="218">
        <v>2.019</v>
      </c>
      <c r="I115" s="219"/>
      <c r="J115" s="220">
        <f>ROUND(I115*H115,2)</f>
        <v>0</v>
      </c>
      <c r="K115" s="216" t="s">
        <v>128</v>
      </c>
      <c r="L115" s="221"/>
      <c r="M115" s="222" t="s">
        <v>19</v>
      </c>
      <c r="N115" s="223" t="s">
        <v>43</v>
      </c>
      <c r="O115" s="65"/>
      <c r="P115" s="183">
        <f>O115*H115</f>
        <v>0</v>
      </c>
      <c r="Q115" s="183">
        <v>1</v>
      </c>
      <c r="R115" s="183">
        <f>Q115*H115</f>
        <v>2.019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169</v>
      </c>
      <c r="AT115" s="185" t="s">
        <v>183</v>
      </c>
      <c r="AU115" s="185" t="s">
        <v>82</v>
      </c>
      <c r="AY115" s="18" t="s">
        <v>122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129</v>
      </c>
      <c r="BM115" s="185" t="s">
        <v>186</v>
      </c>
    </row>
    <row r="116" spans="2:51" s="14" customFormat="1" ht="11.25">
      <c r="B116" s="203"/>
      <c r="C116" s="204"/>
      <c r="D116" s="194" t="s">
        <v>133</v>
      </c>
      <c r="E116" s="205" t="s">
        <v>19</v>
      </c>
      <c r="F116" s="206" t="s">
        <v>187</v>
      </c>
      <c r="G116" s="204"/>
      <c r="H116" s="207">
        <v>1.262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133</v>
      </c>
      <c r="AU116" s="213" t="s">
        <v>82</v>
      </c>
      <c r="AV116" s="14" t="s">
        <v>82</v>
      </c>
      <c r="AW116" s="14" t="s">
        <v>33</v>
      </c>
      <c r="AX116" s="14" t="s">
        <v>80</v>
      </c>
      <c r="AY116" s="213" t="s">
        <v>122</v>
      </c>
    </row>
    <row r="117" spans="2:51" s="14" customFormat="1" ht="11.25">
      <c r="B117" s="203"/>
      <c r="C117" s="204"/>
      <c r="D117" s="194" t="s">
        <v>133</v>
      </c>
      <c r="E117" s="204"/>
      <c r="F117" s="206" t="s">
        <v>188</v>
      </c>
      <c r="G117" s="204"/>
      <c r="H117" s="207">
        <v>2.019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133</v>
      </c>
      <c r="AU117" s="213" t="s">
        <v>82</v>
      </c>
      <c r="AV117" s="14" t="s">
        <v>82</v>
      </c>
      <c r="AW117" s="14" t="s">
        <v>4</v>
      </c>
      <c r="AX117" s="14" t="s">
        <v>80</v>
      </c>
      <c r="AY117" s="213" t="s">
        <v>122</v>
      </c>
    </row>
    <row r="118" spans="1:65" s="2" customFormat="1" ht="24.2" customHeight="1">
      <c r="A118" s="35"/>
      <c r="B118" s="36"/>
      <c r="C118" s="174" t="s">
        <v>189</v>
      </c>
      <c r="D118" s="174" t="s">
        <v>124</v>
      </c>
      <c r="E118" s="175" t="s">
        <v>190</v>
      </c>
      <c r="F118" s="176" t="s">
        <v>191</v>
      </c>
      <c r="G118" s="177" t="s">
        <v>127</v>
      </c>
      <c r="H118" s="178">
        <v>8.412</v>
      </c>
      <c r="I118" s="179"/>
      <c r="J118" s="180">
        <f>ROUND(I118*H118,2)</f>
        <v>0</v>
      </c>
      <c r="K118" s="176" t="s">
        <v>128</v>
      </c>
      <c r="L118" s="40"/>
      <c r="M118" s="181" t="s">
        <v>19</v>
      </c>
      <c r="N118" s="182" t="s">
        <v>43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129</v>
      </c>
      <c r="AT118" s="185" t="s">
        <v>124</v>
      </c>
      <c r="AU118" s="185" t="s">
        <v>82</v>
      </c>
      <c r="AY118" s="18" t="s">
        <v>122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129</v>
      </c>
      <c r="BM118" s="185" t="s">
        <v>192</v>
      </c>
    </row>
    <row r="119" spans="1:47" s="2" customFormat="1" ht="11.25">
      <c r="A119" s="35"/>
      <c r="B119" s="36"/>
      <c r="C119" s="37"/>
      <c r="D119" s="187" t="s">
        <v>131</v>
      </c>
      <c r="E119" s="37"/>
      <c r="F119" s="188" t="s">
        <v>193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131</v>
      </c>
      <c r="AU119" s="18" t="s">
        <v>82</v>
      </c>
    </row>
    <row r="120" spans="1:65" s="2" customFormat="1" ht="16.5" customHeight="1">
      <c r="A120" s="35"/>
      <c r="B120" s="36"/>
      <c r="C120" s="214" t="s">
        <v>194</v>
      </c>
      <c r="D120" s="214" t="s">
        <v>183</v>
      </c>
      <c r="E120" s="215" t="s">
        <v>195</v>
      </c>
      <c r="F120" s="216" t="s">
        <v>196</v>
      </c>
      <c r="G120" s="217" t="s">
        <v>197</v>
      </c>
      <c r="H120" s="218">
        <v>0.168</v>
      </c>
      <c r="I120" s="219"/>
      <c r="J120" s="220">
        <f>ROUND(I120*H120,2)</f>
        <v>0</v>
      </c>
      <c r="K120" s="216" t="s">
        <v>128</v>
      </c>
      <c r="L120" s="221"/>
      <c r="M120" s="222" t="s">
        <v>19</v>
      </c>
      <c r="N120" s="223" t="s">
        <v>43</v>
      </c>
      <c r="O120" s="65"/>
      <c r="P120" s="183">
        <f>O120*H120</f>
        <v>0</v>
      </c>
      <c r="Q120" s="183">
        <v>0.001</v>
      </c>
      <c r="R120" s="183">
        <f>Q120*H120</f>
        <v>0.00016800000000000002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169</v>
      </c>
      <c r="AT120" s="185" t="s">
        <v>183</v>
      </c>
      <c r="AU120" s="185" t="s">
        <v>82</v>
      </c>
      <c r="AY120" s="18" t="s">
        <v>122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129</v>
      </c>
      <c r="BM120" s="185" t="s">
        <v>198</v>
      </c>
    </row>
    <row r="121" spans="2:51" s="14" customFormat="1" ht="11.25">
      <c r="B121" s="203"/>
      <c r="C121" s="204"/>
      <c r="D121" s="194" t="s">
        <v>133</v>
      </c>
      <c r="E121" s="204"/>
      <c r="F121" s="206" t="s">
        <v>199</v>
      </c>
      <c r="G121" s="204"/>
      <c r="H121" s="207">
        <v>0.168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133</v>
      </c>
      <c r="AU121" s="213" t="s">
        <v>82</v>
      </c>
      <c r="AV121" s="14" t="s">
        <v>82</v>
      </c>
      <c r="AW121" s="14" t="s">
        <v>4</v>
      </c>
      <c r="AX121" s="14" t="s">
        <v>80</v>
      </c>
      <c r="AY121" s="213" t="s">
        <v>122</v>
      </c>
    </row>
    <row r="122" spans="2:63" s="12" customFormat="1" ht="22.9" customHeight="1">
      <c r="B122" s="158"/>
      <c r="C122" s="159"/>
      <c r="D122" s="160" t="s">
        <v>71</v>
      </c>
      <c r="E122" s="172" t="s">
        <v>154</v>
      </c>
      <c r="F122" s="172" t="s">
        <v>200</v>
      </c>
      <c r="G122" s="159"/>
      <c r="H122" s="159"/>
      <c r="I122" s="162"/>
      <c r="J122" s="173">
        <f>BK122</f>
        <v>0</v>
      </c>
      <c r="K122" s="159"/>
      <c r="L122" s="164"/>
      <c r="M122" s="165"/>
      <c r="N122" s="166"/>
      <c r="O122" s="166"/>
      <c r="P122" s="167">
        <f>SUM(P123:P130)</f>
        <v>0</v>
      </c>
      <c r="Q122" s="166"/>
      <c r="R122" s="167">
        <f>SUM(R123:R130)</f>
        <v>10.679791999999999</v>
      </c>
      <c r="S122" s="166"/>
      <c r="T122" s="168">
        <f>SUM(T123:T130)</f>
        <v>0</v>
      </c>
      <c r="AR122" s="169" t="s">
        <v>80</v>
      </c>
      <c r="AT122" s="170" t="s">
        <v>71</v>
      </c>
      <c r="AU122" s="170" t="s">
        <v>80</v>
      </c>
      <c r="AY122" s="169" t="s">
        <v>122</v>
      </c>
      <c r="BK122" s="171">
        <f>SUM(BK123:BK130)</f>
        <v>0</v>
      </c>
    </row>
    <row r="123" spans="1:65" s="2" customFormat="1" ht="37.9" customHeight="1">
      <c r="A123" s="35"/>
      <c r="B123" s="36"/>
      <c r="C123" s="174" t="s">
        <v>201</v>
      </c>
      <c r="D123" s="174" t="s">
        <v>124</v>
      </c>
      <c r="E123" s="175" t="s">
        <v>202</v>
      </c>
      <c r="F123" s="176" t="s">
        <v>203</v>
      </c>
      <c r="G123" s="177" t="s">
        <v>127</v>
      </c>
      <c r="H123" s="178">
        <v>35.05</v>
      </c>
      <c r="I123" s="179"/>
      <c r="J123" s="180">
        <f>ROUND(I123*H123,2)</f>
        <v>0</v>
      </c>
      <c r="K123" s="176" t="s">
        <v>128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0.09848</v>
      </c>
      <c r="R123" s="183">
        <f>Q123*H123</f>
        <v>3.4517239999999996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129</v>
      </c>
      <c r="AT123" s="185" t="s">
        <v>124</v>
      </c>
      <c r="AU123" s="185" t="s">
        <v>82</v>
      </c>
      <c r="AY123" s="18" t="s">
        <v>122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129</v>
      </c>
      <c r="BM123" s="185" t="s">
        <v>204</v>
      </c>
    </row>
    <row r="124" spans="1:47" s="2" customFormat="1" ht="11.25">
      <c r="A124" s="35"/>
      <c r="B124" s="36"/>
      <c r="C124" s="37"/>
      <c r="D124" s="187" t="s">
        <v>131</v>
      </c>
      <c r="E124" s="37"/>
      <c r="F124" s="188" t="s">
        <v>205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131</v>
      </c>
      <c r="AU124" s="18" t="s">
        <v>82</v>
      </c>
    </row>
    <row r="125" spans="2:51" s="13" customFormat="1" ht="11.25">
      <c r="B125" s="192"/>
      <c r="C125" s="193"/>
      <c r="D125" s="194" t="s">
        <v>133</v>
      </c>
      <c r="E125" s="195" t="s">
        <v>19</v>
      </c>
      <c r="F125" s="196" t="s">
        <v>206</v>
      </c>
      <c r="G125" s="193"/>
      <c r="H125" s="195" t="s">
        <v>19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133</v>
      </c>
      <c r="AU125" s="202" t="s">
        <v>82</v>
      </c>
      <c r="AV125" s="13" t="s">
        <v>80</v>
      </c>
      <c r="AW125" s="13" t="s">
        <v>33</v>
      </c>
      <c r="AX125" s="13" t="s">
        <v>72</v>
      </c>
      <c r="AY125" s="202" t="s">
        <v>122</v>
      </c>
    </row>
    <row r="126" spans="2:51" s="14" customFormat="1" ht="11.25">
      <c r="B126" s="203"/>
      <c r="C126" s="204"/>
      <c r="D126" s="194" t="s">
        <v>133</v>
      </c>
      <c r="E126" s="205" t="s">
        <v>19</v>
      </c>
      <c r="F126" s="206" t="s">
        <v>207</v>
      </c>
      <c r="G126" s="204"/>
      <c r="H126" s="207">
        <v>35.05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133</v>
      </c>
      <c r="AU126" s="213" t="s">
        <v>82</v>
      </c>
      <c r="AV126" s="14" t="s">
        <v>82</v>
      </c>
      <c r="AW126" s="14" t="s">
        <v>33</v>
      </c>
      <c r="AX126" s="14" t="s">
        <v>80</v>
      </c>
      <c r="AY126" s="213" t="s">
        <v>122</v>
      </c>
    </row>
    <row r="127" spans="1:65" s="2" customFormat="1" ht="37.9" customHeight="1">
      <c r="A127" s="35"/>
      <c r="B127" s="36"/>
      <c r="C127" s="174" t="s">
        <v>208</v>
      </c>
      <c r="D127" s="174" t="s">
        <v>124</v>
      </c>
      <c r="E127" s="175" t="s">
        <v>209</v>
      </c>
      <c r="F127" s="176" t="s">
        <v>210</v>
      </c>
      <c r="G127" s="177" t="s">
        <v>127</v>
      </c>
      <c r="H127" s="178">
        <v>35.05</v>
      </c>
      <c r="I127" s="179"/>
      <c r="J127" s="180">
        <f>ROUND(I127*H127,2)</f>
        <v>0</v>
      </c>
      <c r="K127" s="176" t="s">
        <v>128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0.0888</v>
      </c>
      <c r="R127" s="183">
        <f>Q127*H127</f>
        <v>3.11244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129</v>
      </c>
      <c r="AT127" s="185" t="s">
        <v>124</v>
      </c>
      <c r="AU127" s="185" t="s">
        <v>82</v>
      </c>
      <c r="AY127" s="18" t="s">
        <v>122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129</v>
      </c>
      <c r="BM127" s="185" t="s">
        <v>211</v>
      </c>
    </row>
    <row r="128" spans="1:47" s="2" customFormat="1" ht="11.25">
      <c r="A128" s="35"/>
      <c r="B128" s="36"/>
      <c r="C128" s="37"/>
      <c r="D128" s="187" t="s">
        <v>131</v>
      </c>
      <c r="E128" s="37"/>
      <c r="F128" s="188" t="s">
        <v>212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131</v>
      </c>
      <c r="AU128" s="18" t="s">
        <v>82</v>
      </c>
    </row>
    <row r="129" spans="1:65" s="2" customFormat="1" ht="16.5" customHeight="1">
      <c r="A129" s="35"/>
      <c r="B129" s="36"/>
      <c r="C129" s="214" t="s">
        <v>8</v>
      </c>
      <c r="D129" s="214" t="s">
        <v>183</v>
      </c>
      <c r="E129" s="215" t="s">
        <v>213</v>
      </c>
      <c r="F129" s="216" t="s">
        <v>214</v>
      </c>
      <c r="G129" s="217" t="s">
        <v>127</v>
      </c>
      <c r="H129" s="218">
        <v>36.102</v>
      </c>
      <c r="I129" s="219"/>
      <c r="J129" s="220">
        <f>ROUND(I129*H129,2)</f>
        <v>0</v>
      </c>
      <c r="K129" s="216" t="s">
        <v>19</v>
      </c>
      <c r="L129" s="221"/>
      <c r="M129" s="222" t="s">
        <v>19</v>
      </c>
      <c r="N129" s="223" t="s">
        <v>43</v>
      </c>
      <c r="O129" s="65"/>
      <c r="P129" s="183">
        <f>O129*H129</f>
        <v>0</v>
      </c>
      <c r="Q129" s="183">
        <v>0.114</v>
      </c>
      <c r="R129" s="183">
        <f>Q129*H129</f>
        <v>4.115628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169</v>
      </c>
      <c r="AT129" s="185" t="s">
        <v>183</v>
      </c>
      <c r="AU129" s="185" t="s">
        <v>82</v>
      </c>
      <c r="AY129" s="18" t="s">
        <v>122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80</v>
      </c>
      <c r="BK129" s="186">
        <f>ROUND(I129*H129,2)</f>
        <v>0</v>
      </c>
      <c r="BL129" s="18" t="s">
        <v>129</v>
      </c>
      <c r="BM129" s="185" t="s">
        <v>215</v>
      </c>
    </row>
    <row r="130" spans="2:51" s="14" customFormat="1" ht="11.25">
      <c r="B130" s="203"/>
      <c r="C130" s="204"/>
      <c r="D130" s="194" t="s">
        <v>133</v>
      </c>
      <c r="E130" s="204"/>
      <c r="F130" s="206" t="s">
        <v>216</v>
      </c>
      <c r="G130" s="204"/>
      <c r="H130" s="207">
        <v>36.102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133</v>
      </c>
      <c r="AU130" s="213" t="s">
        <v>82</v>
      </c>
      <c r="AV130" s="14" t="s">
        <v>82</v>
      </c>
      <c r="AW130" s="14" t="s">
        <v>4</v>
      </c>
      <c r="AX130" s="14" t="s">
        <v>80</v>
      </c>
      <c r="AY130" s="213" t="s">
        <v>122</v>
      </c>
    </row>
    <row r="131" spans="2:63" s="12" customFormat="1" ht="22.9" customHeight="1">
      <c r="B131" s="158"/>
      <c r="C131" s="159"/>
      <c r="D131" s="160" t="s">
        <v>71</v>
      </c>
      <c r="E131" s="172" t="s">
        <v>176</v>
      </c>
      <c r="F131" s="172" t="s">
        <v>217</v>
      </c>
      <c r="G131" s="159"/>
      <c r="H131" s="159"/>
      <c r="I131" s="162"/>
      <c r="J131" s="173">
        <f>BK131</f>
        <v>0</v>
      </c>
      <c r="K131" s="159"/>
      <c r="L131" s="164"/>
      <c r="M131" s="165"/>
      <c r="N131" s="166"/>
      <c r="O131" s="166"/>
      <c r="P131" s="167">
        <f>SUM(P132:P136)</f>
        <v>0</v>
      </c>
      <c r="Q131" s="166"/>
      <c r="R131" s="167">
        <f>SUM(R132:R136)</f>
        <v>3.69427</v>
      </c>
      <c r="S131" s="166"/>
      <c r="T131" s="168">
        <f>SUM(T132:T136)</f>
        <v>0</v>
      </c>
      <c r="AR131" s="169" t="s">
        <v>80</v>
      </c>
      <c r="AT131" s="170" t="s">
        <v>71</v>
      </c>
      <c r="AU131" s="170" t="s">
        <v>80</v>
      </c>
      <c r="AY131" s="169" t="s">
        <v>122</v>
      </c>
      <c r="BK131" s="171">
        <f>SUM(BK132:BK136)</f>
        <v>0</v>
      </c>
    </row>
    <row r="132" spans="1:65" s="2" customFormat="1" ht="24.2" customHeight="1">
      <c r="A132" s="35"/>
      <c r="B132" s="36"/>
      <c r="C132" s="174" t="s">
        <v>218</v>
      </c>
      <c r="D132" s="174" t="s">
        <v>124</v>
      </c>
      <c r="E132" s="175" t="s">
        <v>219</v>
      </c>
      <c r="F132" s="176" t="s">
        <v>220</v>
      </c>
      <c r="G132" s="177" t="s">
        <v>143</v>
      </c>
      <c r="H132" s="178">
        <v>28.04</v>
      </c>
      <c r="I132" s="179"/>
      <c r="J132" s="180">
        <f>ROUND(I132*H132,2)</f>
        <v>0</v>
      </c>
      <c r="K132" s="176" t="s">
        <v>128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0.10095</v>
      </c>
      <c r="R132" s="183">
        <f>Q132*H132</f>
        <v>2.830638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129</v>
      </c>
      <c r="AT132" s="185" t="s">
        <v>124</v>
      </c>
      <c r="AU132" s="185" t="s">
        <v>82</v>
      </c>
      <c r="AY132" s="18" t="s">
        <v>122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129</v>
      </c>
      <c r="BM132" s="185" t="s">
        <v>221</v>
      </c>
    </row>
    <row r="133" spans="1:47" s="2" customFormat="1" ht="11.25">
      <c r="A133" s="35"/>
      <c r="B133" s="36"/>
      <c r="C133" s="37"/>
      <c r="D133" s="187" t="s">
        <v>131</v>
      </c>
      <c r="E133" s="37"/>
      <c r="F133" s="188" t="s">
        <v>222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131</v>
      </c>
      <c r="AU133" s="18" t="s">
        <v>82</v>
      </c>
    </row>
    <row r="134" spans="2:51" s="14" customFormat="1" ht="11.25">
      <c r="B134" s="203"/>
      <c r="C134" s="204"/>
      <c r="D134" s="194" t="s">
        <v>133</v>
      </c>
      <c r="E134" s="205" t="s">
        <v>19</v>
      </c>
      <c r="F134" s="206" t="s">
        <v>146</v>
      </c>
      <c r="G134" s="204"/>
      <c r="H134" s="207">
        <v>28.04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133</v>
      </c>
      <c r="AU134" s="213" t="s">
        <v>82</v>
      </c>
      <c r="AV134" s="14" t="s">
        <v>82</v>
      </c>
      <c r="AW134" s="14" t="s">
        <v>33</v>
      </c>
      <c r="AX134" s="14" t="s">
        <v>80</v>
      </c>
      <c r="AY134" s="213" t="s">
        <v>122</v>
      </c>
    </row>
    <row r="135" spans="1:65" s="2" customFormat="1" ht="16.5" customHeight="1">
      <c r="A135" s="35"/>
      <c r="B135" s="36"/>
      <c r="C135" s="214" t="s">
        <v>223</v>
      </c>
      <c r="D135" s="214" t="s">
        <v>183</v>
      </c>
      <c r="E135" s="215" t="s">
        <v>224</v>
      </c>
      <c r="F135" s="216" t="s">
        <v>225</v>
      </c>
      <c r="G135" s="217" t="s">
        <v>143</v>
      </c>
      <c r="H135" s="218">
        <v>30.844</v>
      </c>
      <c r="I135" s="219"/>
      <c r="J135" s="220">
        <f>ROUND(I135*H135,2)</f>
        <v>0</v>
      </c>
      <c r="K135" s="216" t="s">
        <v>128</v>
      </c>
      <c r="L135" s="221"/>
      <c r="M135" s="222" t="s">
        <v>19</v>
      </c>
      <c r="N135" s="223" t="s">
        <v>43</v>
      </c>
      <c r="O135" s="65"/>
      <c r="P135" s="183">
        <f>O135*H135</f>
        <v>0</v>
      </c>
      <c r="Q135" s="183">
        <v>0.028</v>
      </c>
      <c r="R135" s="183">
        <f>Q135*H135</f>
        <v>0.8636320000000001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169</v>
      </c>
      <c r="AT135" s="185" t="s">
        <v>183</v>
      </c>
      <c r="AU135" s="185" t="s">
        <v>82</v>
      </c>
      <c r="AY135" s="18" t="s">
        <v>122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129</v>
      </c>
      <c r="BM135" s="185" t="s">
        <v>226</v>
      </c>
    </row>
    <row r="136" spans="2:51" s="14" customFormat="1" ht="11.25">
      <c r="B136" s="203"/>
      <c r="C136" s="204"/>
      <c r="D136" s="194" t="s">
        <v>133</v>
      </c>
      <c r="E136" s="204"/>
      <c r="F136" s="206" t="s">
        <v>227</v>
      </c>
      <c r="G136" s="204"/>
      <c r="H136" s="207">
        <v>30.844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133</v>
      </c>
      <c r="AU136" s="213" t="s">
        <v>82</v>
      </c>
      <c r="AV136" s="14" t="s">
        <v>82</v>
      </c>
      <c r="AW136" s="14" t="s">
        <v>4</v>
      </c>
      <c r="AX136" s="14" t="s">
        <v>80</v>
      </c>
      <c r="AY136" s="213" t="s">
        <v>122</v>
      </c>
    </row>
    <row r="137" spans="2:63" s="12" customFormat="1" ht="22.9" customHeight="1">
      <c r="B137" s="158"/>
      <c r="C137" s="159"/>
      <c r="D137" s="160" t="s">
        <v>71</v>
      </c>
      <c r="E137" s="172" t="s">
        <v>228</v>
      </c>
      <c r="F137" s="172" t="s">
        <v>229</v>
      </c>
      <c r="G137" s="159"/>
      <c r="H137" s="159"/>
      <c r="I137" s="162"/>
      <c r="J137" s="173">
        <f>BK137</f>
        <v>0</v>
      </c>
      <c r="K137" s="159"/>
      <c r="L137" s="164"/>
      <c r="M137" s="165"/>
      <c r="N137" s="166"/>
      <c r="O137" s="166"/>
      <c r="P137" s="167">
        <f>SUM(P138:P144)</f>
        <v>0</v>
      </c>
      <c r="Q137" s="166"/>
      <c r="R137" s="167">
        <f>SUM(R138:R144)</f>
        <v>0</v>
      </c>
      <c r="S137" s="166"/>
      <c r="T137" s="168">
        <f>SUM(T138:T144)</f>
        <v>0</v>
      </c>
      <c r="AR137" s="169" t="s">
        <v>80</v>
      </c>
      <c r="AT137" s="170" t="s">
        <v>71</v>
      </c>
      <c r="AU137" s="170" t="s">
        <v>80</v>
      </c>
      <c r="AY137" s="169" t="s">
        <v>122</v>
      </c>
      <c r="BK137" s="171">
        <f>SUM(BK138:BK144)</f>
        <v>0</v>
      </c>
    </row>
    <row r="138" spans="1:65" s="2" customFormat="1" ht="21.75" customHeight="1">
      <c r="A138" s="35"/>
      <c r="B138" s="36"/>
      <c r="C138" s="174" t="s">
        <v>230</v>
      </c>
      <c r="D138" s="174" t="s">
        <v>124</v>
      </c>
      <c r="E138" s="175" t="s">
        <v>231</v>
      </c>
      <c r="F138" s="176" t="s">
        <v>232</v>
      </c>
      <c r="G138" s="177" t="s">
        <v>172</v>
      </c>
      <c r="H138" s="178">
        <v>14.295</v>
      </c>
      <c r="I138" s="179"/>
      <c r="J138" s="180">
        <f>ROUND(I138*H138,2)</f>
        <v>0</v>
      </c>
      <c r="K138" s="176" t="s">
        <v>128</v>
      </c>
      <c r="L138" s="40"/>
      <c r="M138" s="181" t="s">
        <v>19</v>
      </c>
      <c r="N138" s="182" t="s">
        <v>43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129</v>
      </c>
      <c r="AT138" s="185" t="s">
        <v>124</v>
      </c>
      <c r="AU138" s="185" t="s">
        <v>82</v>
      </c>
      <c r="AY138" s="18" t="s">
        <v>122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129</v>
      </c>
      <c r="BM138" s="185" t="s">
        <v>233</v>
      </c>
    </row>
    <row r="139" spans="1:47" s="2" customFormat="1" ht="11.25">
      <c r="A139" s="35"/>
      <c r="B139" s="36"/>
      <c r="C139" s="37"/>
      <c r="D139" s="187" t="s">
        <v>131</v>
      </c>
      <c r="E139" s="37"/>
      <c r="F139" s="188" t="s">
        <v>234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131</v>
      </c>
      <c r="AU139" s="18" t="s">
        <v>82</v>
      </c>
    </row>
    <row r="140" spans="1:65" s="2" customFormat="1" ht="24.2" customHeight="1">
      <c r="A140" s="35"/>
      <c r="B140" s="36"/>
      <c r="C140" s="174" t="s">
        <v>235</v>
      </c>
      <c r="D140" s="174" t="s">
        <v>124</v>
      </c>
      <c r="E140" s="175" t="s">
        <v>236</v>
      </c>
      <c r="F140" s="176" t="s">
        <v>237</v>
      </c>
      <c r="G140" s="177" t="s">
        <v>172</v>
      </c>
      <c r="H140" s="178">
        <v>85.77</v>
      </c>
      <c r="I140" s="179"/>
      <c r="J140" s="180">
        <f>ROUND(I140*H140,2)</f>
        <v>0</v>
      </c>
      <c r="K140" s="176" t="s">
        <v>128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129</v>
      </c>
      <c r="AT140" s="185" t="s">
        <v>124</v>
      </c>
      <c r="AU140" s="185" t="s">
        <v>82</v>
      </c>
      <c r="AY140" s="18" t="s">
        <v>122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129</v>
      </c>
      <c r="BM140" s="185" t="s">
        <v>238</v>
      </c>
    </row>
    <row r="141" spans="1:47" s="2" customFormat="1" ht="11.25">
      <c r="A141" s="35"/>
      <c r="B141" s="36"/>
      <c r="C141" s="37"/>
      <c r="D141" s="187" t="s">
        <v>131</v>
      </c>
      <c r="E141" s="37"/>
      <c r="F141" s="188" t="s">
        <v>239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131</v>
      </c>
      <c r="AU141" s="18" t="s">
        <v>82</v>
      </c>
    </row>
    <row r="142" spans="2:51" s="14" customFormat="1" ht="11.25">
      <c r="B142" s="203"/>
      <c r="C142" s="204"/>
      <c r="D142" s="194" t="s">
        <v>133</v>
      </c>
      <c r="E142" s="205" t="s">
        <v>19</v>
      </c>
      <c r="F142" s="206" t="s">
        <v>240</v>
      </c>
      <c r="G142" s="204"/>
      <c r="H142" s="207">
        <v>85.77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133</v>
      </c>
      <c r="AU142" s="213" t="s">
        <v>82</v>
      </c>
      <c r="AV142" s="14" t="s">
        <v>82</v>
      </c>
      <c r="AW142" s="14" t="s">
        <v>33</v>
      </c>
      <c r="AX142" s="14" t="s">
        <v>80</v>
      </c>
      <c r="AY142" s="213" t="s">
        <v>122</v>
      </c>
    </row>
    <row r="143" spans="1:65" s="2" customFormat="1" ht="24.2" customHeight="1">
      <c r="A143" s="35"/>
      <c r="B143" s="36"/>
      <c r="C143" s="174" t="s">
        <v>241</v>
      </c>
      <c r="D143" s="174" t="s">
        <v>124</v>
      </c>
      <c r="E143" s="175" t="s">
        <v>242</v>
      </c>
      <c r="F143" s="176" t="s">
        <v>243</v>
      </c>
      <c r="G143" s="177" t="s">
        <v>172</v>
      </c>
      <c r="H143" s="178">
        <v>14.295</v>
      </c>
      <c r="I143" s="179"/>
      <c r="J143" s="180">
        <f>ROUND(I143*H143,2)</f>
        <v>0</v>
      </c>
      <c r="K143" s="176" t="s">
        <v>128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129</v>
      </c>
      <c r="AT143" s="185" t="s">
        <v>124</v>
      </c>
      <c r="AU143" s="185" t="s">
        <v>82</v>
      </c>
      <c r="AY143" s="18" t="s">
        <v>122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129</v>
      </c>
      <c r="BM143" s="185" t="s">
        <v>244</v>
      </c>
    </row>
    <row r="144" spans="1:47" s="2" customFormat="1" ht="11.25">
      <c r="A144" s="35"/>
      <c r="B144" s="36"/>
      <c r="C144" s="37"/>
      <c r="D144" s="187" t="s">
        <v>131</v>
      </c>
      <c r="E144" s="37"/>
      <c r="F144" s="188" t="s">
        <v>245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131</v>
      </c>
      <c r="AU144" s="18" t="s">
        <v>82</v>
      </c>
    </row>
    <row r="145" spans="2:63" s="12" customFormat="1" ht="22.9" customHeight="1">
      <c r="B145" s="158"/>
      <c r="C145" s="159"/>
      <c r="D145" s="160" t="s">
        <v>71</v>
      </c>
      <c r="E145" s="172" t="s">
        <v>246</v>
      </c>
      <c r="F145" s="172" t="s">
        <v>247</v>
      </c>
      <c r="G145" s="159"/>
      <c r="H145" s="159"/>
      <c r="I145" s="162"/>
      <c r="J145" s="173">
        <f>BK145</f>
        <v>0</v>
      </c>
      <c r="K145" s="159"/>
      <c r="L145" s="164"/>
      <c r="M145" s="165"/>
      <c r="N145" s="166"/>
      <c r="O145" s="166"/>
      <c r="P145" s="167">
        <f>SUM(P146:P147)</f>
        <v>0</v>
      </c>
      <c r="Q145" s="166"/>
      <c r="R145" s="167">
        <f>SUM(R146:R147)</f>
        <v>0</v>
      </c>
      <c r="S145" s="166"/>
      <c r="T145" s="168">
        <f>SUM(T146:T147)</f>
        <v>0</v>
      </c>
      <c r="AR145" s="169" t="s">
        <v>80</v>
      </c>
      <c r="AT145" s="170" t="s">
        <v>71</v>
      </c>
      <c r="AU145" s="170" t="s">
        <v>80</v>
      </c>
      <c r="AY145" s="169" t="s">
        <v>122</v>
      </c>
      <c r="BK145" s="171">
        <f>SUM(BK146:BK147)</f>
        <v>0</v>
      </c>
    </row>
    <row r="146" spans="1:65" s="2" customFormat="1" ht="24.2" customHeight="1">
      <c r="A146" s="35"/>
      <c r="B146" s="36"/>
      <c r="C146" s="174" t="s">
        <v>7</v>
      </c>
      <c r="D146" s="174" t="s">
        <v>124</v>
      </c>
      <c r="E146" s="175" t="s">
        <v>248</v>
      </c>
      <c r="F146" s="176" t="s">
        <v>249</v>
      </c>
      <c r="G146" s="177" t="s">
        <v>172</v>
      </c>
      <c r="H146" s="178">
        <v>16.393</v>
      </c>
      <c r="I146" s="179"/>
      <c r="J146" s="180">
        <f>ROUND(I146*H146,2)</f>
        <v>0</v>
      </c>
      <c r="K146" s="176" t="s">
        <v>128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129</v>
      </c>
      <c r="AT146" s="185" t="s">
        <v>124</v>
      </c>
      <c r="AU146" s="185" t="s">
        <v>82</v>
      </c>
      <c r="AY146" s="18" t="s">
        <v>122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129</v>
      </c>
      <c r="BM146" s="185" t="s">
        <v>250</v>
      </c>
    </row>
    <row r="147" spans="1:47" s="2" customFormat="1" ht="11.25">
      <c r="A147" s="35"/>
      <c r="B147" s="36"/>
      <c r="C147" s="37"/>
      <c r="D147" s="187" t="s">
        <v>131</v>
      </c>
      <c r="E147" s="37"/>
      <c r="F147" s="188" t="s">
        <v>251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131</v>
      </c>
      <c r="AU147" s="18" t="s">
        <v>82</v>
      </c>
    </row>
    <row r="148" spans="2:63" s="12" customFormat="1" ht="25.9" customHeight="1">
      <c r="B148" s="158"/>
      <c r="C148" s="159"/>
      <c r="D148" s="160" t="s">
        <v>71</v>
      </c>
      <c r="E148" s="161" t="s">
        <v>252</v>
      </c>
      <c r="F148" s="161" t="s">
        <v>253</v>
      </c>
      <c r="G148" s="159"/>
      <c r="H148" s="159"/>
      <c r="I148" s="162"/>
      <c r="J148" s="163">
        <f>BK148</f>
        <v>0</v>
      </c>
      <c r="K148" s="159"/>
      <c r="L148" s="164"/>
      <c r="M148" s="165"/>
      <c r="N148" s="166"/>
      <c r="O148" s="166"/>
      <c r="P148" s="167">
        <f>P149</f>
        <v>0</v>
      </c>
      <c r="Q148" s="166"/>
      <c r="R148" s="167">
        <f>R149</f>
        <v>0</v>
      </c>
      <c r="S148" s="166"/>
      <c r="T148" s="168">
        <f>T149</f>
        <v>0</v>
      </c>
      <c r="AR148" s="169" t="s">
        <v>154</v>
      </c>
      <c r="AT148" s="170" t="s">
        <v>71</v>
      </c>
      <c r="AU148" s="170" t="s">
        <v>72</v>
      </c>
      <c r="AY148" s="169" t="s">
        <v>122</v>
      </c>
      <c r="BK148" s="171">
        <f>BK149</f>
        <v>0</v>
      </c>
    </row>
    <row r="149" spans="2:63" s="12" customFormat="1" ht="22.9" customHeight="1">
      <c r="B149" s="158"/>
      <c r="C149" s="159"/>
      <c r="D149" s="160" t="s">
        <v>71</v>
      </c>
      <c r="E149" s="172" t="s">
        <v>254</v>
      </c>
      <c r="F149" s="172" t="s">
        <v>255</v>
      </c>
      <c r="G149" s="159"/>
      <c r="H149" s="159"/>
      <c r="I149" s="162"/>
      <c r="J149" s="173">
        <f>BK149</f>
        <v>0</v>
      </c>
      <c r="K149" s="159"/>
      <c r="L149" s="164"/>
      <c r="M149" s="165"/>
      <c r="N149" s="166"/>
      <c r="O149" s="166"/>
      <c r="P149" s="167">
        <f>SUM(P150:P151)</f>
        <v>0</v>
      </c>
      <c r="Q149" s="166"/>
      <c r="R149" s="167">
        <f>SUM(R150:R151)</f>
        <v>0</v>
      </c>
      <c r="S149" s="166"/>
      <c r="T149" s="168">
        <f>SUM(T150:T151)</f>
        <v>0</v>
      </c>
      <c r="AR149" s="169" t="s">
        <v>154</v>
      </c>
      <c r="AT149" s="170" t="s">
        <v>71</v>
      </c>
      <c r="AU149" s="170" t="s">
        <v>80</v>
      </c>
      <c r="AY149" s="169" t="s">
        <v>122</v>
      </c>
      <c r="BK149" s="171">
        <f>SUM(BK150:BK151)</f>
        <v>0</v>
      </c>
    </row>
    <row r="150" spans="1:65" s="2" customFormat="1" ht="16.5" customHeight="1">
      <c r="A150" s="35"/>
      <c r="B150" s="36"/>
      <c r="C150" s="174" t="s">
        <v>256</v>
      </c>
      <c r="D150" s="174" t="s">
        <v>124</v>
      </c>
      <c r="E150" s="175" t="s">
        <v>257</v>
      </c>
      <c r="F150" s="176" t="s">
        <v>255</v>
      </c>
      <c r="G150" s="177" t="s">
        <v>258</v>
      </c>
      <c r="H150" s="178">
        <v>1</v>
      </c>
      <c r="I150" s="179"/>
      <c r="J150" s="180">
        <f>ROUND(I150*H150,2)</f>
        <v>0</v>
      </c>
      <c r="K150" s="176" t="s">
        <v>128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259</v>
      </c>
      <c r="AT150" s="185" t="s">
        <v>124</v>
      </c>
      <c r="AU150" s="185" t="s">
        <v>82</v>
      </c>
      <c r="AY150" s="18" t="s">
        <v>122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259</v>
      </c>
      <c r="BM150" s="185" t="s">
        <v>260</v>
      </c>
    </row>
    <row r="151" spans="1:47" s="2" customFormat="1" ht="11.25">
      <c r="A151" s="35"/>
      <c r="B151" s="36"/>
      <c r="C151" s="37"/>
      <c r="D151" s="187" t="s">
        <v>131</v>
      </c>
      <c r="E151" s="37"/>
      <c r="F151" s="188" t="s">
        <v>261</v>
      </c>
      <c r="G151" s="37"/>
      <c r="H151" s="37"/>
      <c r="I151" s="189"/>
      <c r="J151" s="37"/>
      <c r="K151" s="37"/>
      <c r="L151" s="40"/>
      <c r="M151" s="224"/>
      <c r="N151" s="225"/>
      <c r="O151" s="226"/>
      <c r="P151" s="226"/>
      <c r="Q151" s="226"/>
      <c r="R151" s="226"/>
      <c r="S151" s="226"/>
      <c r="T151" s="22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131</v>
      </c>
      <c r="AU151" s="18" t="s">
        <v>82</v>
      </c>
    </row>
    <row r="152" spans="1:31" s="2" customFormat="1" ht="6.95" customHeight="1">
      <c r="A152" s="35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+GxJiP5Ra2hjyzlzW/iOsnp0Z32oj6Ca6K2q1JDNrgZCRlN8fPqdqdsJazV/yfnnR8bLfUcUkI5l9Rg9GaJNEw==" saltValue="9npp5+7JT2tMJMB0fF70IP1rs3Mxuwjro/gE5V0Qm6XdLodu0dge4KWMx1Hs8Qmc1FpWK+0Ntei4AewSbFrblw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7330"/>
    <hyperlink ref="F95" r:id="rId2" display="https://podminky.urs.cz/item/CS_URS_2023_01/113108441"/>
    <hyperlink ref="F97" r:id="rId3" display="https://podminky.urs.cz/item/CS_URS_2023_01/113202111"/>
    <hyperlink ref="F100" r:id="rId4" display="https://podminky.urs.cz/item/CS_URS_2023_01/132151101"/>
    <hyperlink ref="F104" r:id="rId5" display="https://podminky.urs.cz/item/CS_URS_2023_01/167151101"/>
    <hyperlink ref="F106" r:id="rId6" display="https://podminky.urs.cz/item/CS_URS_2023_01/162751114"/>
    <hyperlink ref="F108" r:id="rId7" display="https://podminky.urs.cz/item/CS_URS_2023_01/171251201"/>
    <hyperlink ref="F110" r:id="rId8" display="https://podminky.urs.cz/item/CS_URS_2023_01/171201221"/>
    <hyperlink ref="F113" r:id="rId9" display="https://podminky.urs.cz/item/CS_URS_2023_01/181311103"/>
    <hyperlink ref="F119" r:id="rId10" display="https://podminky.urs.cz/item/CS_URS_2023_01/181411131"/>
    <hyperlink ref="F124" r:id="rId11" display="https://podminky.urs.cz/item/CS_URS_2023_01/566301111"/>
    <hyperlink ref="F128" r:id="rId12" display="https://podminky.urs.cz/item/CS_URS_2023_01/596811311"/>
    <hyperlink ref="F133" r:id="rId13" display="https://podminky.urs.cz/item/CS_URS_2023_01/916331112"/>
    <hyperlink ref="F139" r:id="rId14" display="https://podminky.urs.cz/item/CS_URS_2023_01/997013501"/>
    <hyperlink ref="F141" r:id="rId15" display="https://podminky.urs.cz/item/CS_URS_2023_01/997013509"/>
    <hyperlink ref="F144" r:id="rId16" display="https://podminky.urs.cz/item/CS_URS_2023_01/997013601"/>
    <hyperlink ref="F147" r:id="rId17" display="https://podminky.urs.cz/item/CS_URS_2023_01/998223011"/>
    <hyperlink ref="F151" r:id="rId18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0" t="str">
        <f>'Rekapitulace stavby'!K6</f>
        <v>ZŠ Běžecká - oprava chodníků</v>
      </c>
      <c r="F7" s="361"/>
      <c r="G7" s="361"/>
      <c r="H7" s="361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2" t="s">
        <v>262</v>
      </c>
      <c r="F9" s="363"/>
      <c r="G9" s="363"/>
      <c r="H9" s="36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1. 6. 2023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4" t="str">
        <f>'Rekapitulace stavby'!E14</f>
        <v>Vyplň údaj</v>
      </c>
      <c r="F18" s="365"/>
      <c r="G18" s="365"/>
      <c r="H18" s="36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6" t="s">
        <v>19</v>
      </c>
      <c r="F27" s="366"/>
      <c r="G27" s="366"/>
      <c r="H27" s="36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ROUND((SUM(BE87:BE154)),2)</f>
        <v>0</v>
      </c>
      <c r="G33" s="35"/>
      <c r="H33" s="35"/>
      <c r="I33" s="119">
        <v>0.21</v>
      </c>
      <c r="J33" s="118">
        <f>ROUND(((SUM(BE87:BE154))*I33),2)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ROUND((SUM(BF87:BF154)),2)</f>
        <v>0</v>
      </c>
      <c r="G34" s="35"/>
      <c r="H34" s="35"/>
      <c r="I34" s="119">
        <v>0.15</v>
      </c>
      <c r="J34" s="118">
        <f>ROUND(((SUM(BF87:BF154))*I34),2)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ROUND((SUM(BG87:BG154)),2)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ROUND((SUM(BH87:BH154)),2)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ROUND((SUM(BI87:BI154)),2)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7" t="str">
        <f>E7</f>
        <v>ZŠ Běžecká - oprava chodníků</v>
      </c>
      <c r="F48" s="368"/>
      <c r="G48" s="368"/>
      <c r="H48" s="36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02 - Chodník za tělocvičnou</v>
      </c>
      <c r="F50" s="369"/>
      <c r="G50" s="369"/>
      <c r="H50" s="36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Sokolov, Běžecká 2055</v>
      </c>
      <c r="G52" s="37"/>
      <c r="H52" s="37"/>
      <c r="I52" s="30" t="s">
        <v>23</v>
      </c>
      <c r="J52" s="60" t="str">
        <f>IF(J12="","",J12)</f>
        <v>1. 6. 2023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Sokolov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Michal Kubelka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101</v>
      </c>
      <c r="E62" s="144"/>
      <c r="F62" s="144"/>
      <c r="G62" s="144"/>
      <c r="H62" s="144"/>
      <c r="I62" s="144"/>
      <c r="J62" s="145">
        <f>J125</f>
        <v>0</v>
      </c>
      <c r="K62" s="142"/>
      <c r="L62" s="146"/>
    </row>
    <row r="63" spans="2:12" s="10" customFormat="1" ht="19.9" customHeight="1">
      <c r="B63" s="141"/>
      <c r="C63" s="142"/>
      <c r="D63" s="143" t="s">
        <v>102</v>
      </c>
      <c r="E63" s="144"/>
      <c r="F63" s="144"/>
      <c r="G63" s="144"/>
      <c r="H63" s="144"/>
      <c r="I63" s="144"/>
      <c r="J63" s="145">
        <f>J134</f>
        <v>0</v>
      </c>
      <c r="K63" s="142"/>
      <c r="L63" s="146"/>
    </row>
    <row r="64" spans="2:12" s="10" customFormat="1" ht="19.9" customHeight="1">
      <c r="B64" s="141"/>
      <c r="C64" s="142"/>
      <c r="D64" s="143" t="s">
        <v>103</v>
      </c>
      <c r="E64" s="144"/>
      <c r="F64" s="144"/>
      <c r="G64" s="144"/>
      <c r="H64" s="144"/>
      <c r="I64" s="144"/>
      <c r="J64" s="145">
        <f>J140</f>
        <v>0</v>
      </c>
      <c r="K64" s="142"/>
      <c r="L64" s="146"/>
    </row>
    <row r="65" spans="2:12" s="10" customFormat="1" ht="19.9" customHeight="1">
      <c r="B65" s="141"/>
      <c r="C65" s="142"/>
      <c r="D65" s="143" t="s">
        <v>104</v>
      </c>
      <c r="E65" s="144"/>
      <c r="F65" s="144"/>
      <c r="G65" s="144"/>
      <c r="H65" s="144"/>
      <c r="I65" s="144"/>
      <c r="J65" s="145">
        <f>J148</f>
        <v>0</v>
      </c>
      <c r="K65" s="142"/>
      <c r="L65" s="146"/>
    </row>
    <row r="66" spans="2:12" s="9" customFormat="1" ht="24.95" customHeight="1">
      <c r="B66" s="135"/>
      <c r="C66" s="136"/>
      <c r="D66" s="137" t="s">
        <v>105</v>
      </c>
      <c r="E66" s="138"/>
      <c r="F66" s="138"/>
      <c r="G66" s="138"/>
      <c r="H66" s="138"/>
      <c r="I66" s="138"/>
      <c r="J66" s="139">
        <f>J151</f>
        <v>0</v>
      </c>
      <c r="K66" s="136"/>
      <c r="L66" s="140"/>
    </row>
    <row r="67" spans="2:12" s="10" customFormat="1" ht="19.9" customHeight="1">
      <c r="B67" s="141"/>
      <c r="C67" s="142"/>
      <c r="D67" s="143" t="s">
        <v>106</v>
      </c>
      <c r="E67" s="144"/>
      <c r="F67" s="144"/>
      <c r="G67" s="144"/>
      <c r="H67" s="144"/>
      <c r="I67" s="144"/>
      <c r="J67" s="145">
        <f>J152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107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7" t="str">
        <f>E7</f>
        <v>ZŠ Běžecká - oprava chodníků</v>
      </c>
      <c r="F77" s="368"/>
      <c r="G77" s="368"/>
      <c r="H77" s="36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93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02 - Chodník za tělocvičnou</v>
      </c>
      <c r="F79" s="369"/>
      <c r="G79" s="369"/>
      <c r="H79" s="36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Sokolov, Běžecká 2055</v>
      </c>
      <c r="G81" s="37"/>
      <c r="H81" s="37"/>
      <c r="I81" s="30" t="s">
        <v>23</v>
      </c>
      <c r="J81" s="60" t="str">
        <f>IF(J12="","",J12)</f>
        <v>1. 6. 2023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Sokolov</v>
      </c>
      <c r="G83" s="37"/>
      <c r="H83" s="37"/>
      <c r="I83" s="30" t="s">
        <v>31</v>
      </c>
      <c r="J83" s="33" t="str">
        <f>E21</f>
        <v xml:space="preserve"> 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Michal Kubelka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108</v>
      </c>
      <c r="D86" s="150" t="s">
        <v>57</v>
      </c>
      <c r="E86" s="150" t="s">
        <v>53</v>
      </c>
      <c r="F86" s="150" t="s">
        <v>54</v>
      </c>
      <c r="G86" s="150" t="s">
        <v>109</v>
      </c>
      <c r="H86" s="150" t="s">
        <v>110</v>
      </c>
      <c r="I86" s="150" t="s">
        <v>111</v>
      </c>
      <c r="J86" s="150" t="s">
        <v>97</v>
      </c>
      <c r="K86" s="151" t="s">
        <v>112</v>
      </c>
      <c r="L86" s="152"/>
      <c r="M86" s="69" t="s">
        <v>19</v>
      </c>
      <c r="N86" s="70" t="s">
        <v>42</v>
      </c>
      <c r="O86" s="70" t="s">
        <v>113</v>
      </c>
      <c r="P86" s="70" t="s">
        <v>114</v>
      </c>
      <c r="Q86" s="70" t="s">
        <v>115</v>
      </c>
      <c r="R86" s="70" t="s">
        <v>116</v>
      </c>
      <c r="S86" s="70" t="s">
        <v>117</v>
      </c>
      <c r="T86" s="71" t="s">
        <v>118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119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P88+P151</f>
        <v>0</v>
      </c>
      <c r="Q87" s="73"/>
      <c r="R87" s="155">
        <f>R88+R151</f>
        <v>58.176930000000006</v>
      </c>
      <c r="S87" s="73"/>
      <c r="T87" s="156">
        <f>T88+T151</f>
        <v>38.441919999999996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98</v>
      </c>
      <c r="BK87" s="157">
        <f>BK88+BK151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120</v>
      </c>
      <c r="F88" s="161" t="s">
        <v>121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P89+P125+P134+P140+P148</f>
        <v>0</v>
      </c>
      <c r="Q88" s="166"/>
      <c r="R88" s="167">
        <f>R89+R125+R134+R140+R148</f>
        <v>58.176930000000006</v>
      </c>
      <c r="S88" s="166"/>
      <c r="T88" s="168">
        <f>T89+T125+T134+T140+T148</f>
        <v>38.441919999999996</v>
      </c>
      <c r="AR88" s="169" t="s">
        <v>80</v>
      </c>
      <c r="AT88" s="170" t="s">
        <v>71</v>
      </c>
      <c r="AU88" s="170" t="s">
        <v>72</v>
      </c>
      <c r="AY88" s="169" t="s">
        <v>122</v>
      </c>
      <c r="BK88" s="171">
        <f>BK89+BK125+BK134+BK140+BK148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80</v>
      </c>
      <c r="F89" s="172" t="s">
        <v>123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SUM(P90:P124)</f>
        <v>0</v>
      </c>
      <c r="Q89" s="166"/>
      <c r="R89" s="167">
        <f>SUM(R90:R124)</f>
        <v>3.9173259999999996</v>
      </c>
      <c r="S89" s="166"/>
      <c r="T89" s="168">
        <f>SUM(T90:T124)</f>
        <v>38.441919999999996</v>
      </c>
      <c r="AR89" s="169" t="s">
        <v>80</v>
      </c>
      <c r="AT89" s="170" t="s">
        <v>71</v>
      </c>
      <c r="AU89" s="170" t="s">
        <v>80</v>
      </c>
      <c r="AY89" s="169" t="s">
        <v>122</v>
      </c>
      <c r="BK89" s="171">
        <f>SUM(BK90:BK124)</f>
        <v>0</v>
      </c>
    </row>
    <row r="90" spans="1:65" s="2" customFormat="1" ht="37.9" customHeight="1">
      <c r="A90" s="35"/>
      <c r="B90" s="36"/>
      <c r="C90" s="174" t="s">
        <v>263</v>
      </c>
      <c r="D90" s="174" t="s">
        <v>124</v>
      </c>
      <c r="E90" s="175" t="s">
        <v>264</v>
      </c>
      <c r="F90" s="176" t="s">
        <v>265</v>
      </c>
      <c r="G90" s="177" t="s">
        <v>127</v>
      </c>
      <c r="H90" s="178">
        <v>113.708</v>
      </c>
      <c r="I90" s="179"/>
      <c r="J90" s="180">
        <f>ROUND(I90*H90,2)</f>
        <v>0</v>
      </c>
      <c r="K90" s="176" t="s">
        <v>128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0.24</v>
      </c>
      <c r="T90" s="184">
        <f>S90*H90</f>
        <v>27.28992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129</v>
      </c>
      <c r="AT90" s="185" t="s">
        <v>124</v>
      </c>
      <c r="AU90" s="185" t="s">
        <v>82</v>
      </c>
      <c r="AY90" s="18" t="s">
        <v>122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129</v>
      </c>
      <c r="BM90" s="185" t="s">
        <v>266</v>
      </c>
    </row>
    <row r="91" spans="1:47" s="2" customFormat="1" ht="11.25">
      <c r="A91" s="35"/>
      <c r="B91" s="36"/>
      <c r="C91" s="37"/>
      <c r="D91" s="187" t="s">
        <v>131</v>
      </c>
      <c r="E91" s="37"/>
      <c r="F91" s="188" t="s">
        <v>267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131</v>
      </c>
      <c r="AU91" s="18" t="s">
        <v>82</v>
      </c>
    </row>
    <row r="92" spans="2:51" s="13" customFormat="1" ht="11.25">
      <c r="B92" s="192"/>
      <c r="C92" s="193"/>
      <c r="D92" s="194" t="s">
        <v>133</v>
      </c>
      <c r="E92" s="195" t="s">
        <v>19</v>
      </c>
      <c r="F92" s="196" t="s">
        <v>134</v>
      </c>
      <c r="G92" s="193"/>
      <c r="H92" s="195" t="s">
        <v>19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133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122</v>
      </c>
    </row>
    <row r="93" spans="2:51" s="14" customFormat="1" ht="11.25">
      <c r="B93" s="203"/>
      <c r="C93" s="204"/>
      <c r="D93" s="194" t="s">
        <v>133</v>
      </c>
      <c r="E93" s="205" t="s">
        <v>19</v>
      </c>
      <c r="F93" s="206" t="s">
        <v>268</v>
      </c>
      <c r="G93" s="204"/>
      <c r="H93" s="207">
        <v>105.848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133</v>
      </c>
      <c r="AU93" s="213" t="s">
        <v>82</v>
      </c>
      <c r="AV93" s="14" t="s">
        <v>82</v>
      </c>
      <c r="AW93" s="14" t="s">
        <v>33</v>
      </c>
      <c r="AX93" s="14" t="s">
        <v>72</v>
      </c>
      <c r="AY93" s="213" t="s">
        <v>122</v>
      </c>
    </row>
    <row r="94" spans="2:51" s="13" customFormat="1" ht="11.25">
      <c r="B94" s="192"/>
      <c r="C94" s="193"/>
      <c r="D94" s="194" t="s">
        <v>133</v>
      </c>
      <c r="E94" s="195" t="s">
        <v>19</v>
      </c>
      <c r="F94" s="196" t="s">
        <v>269</v>
      </c>
      <c r="G94" s="193"/>
      <c r="H94" s="195" t="s">
        <v>19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133</v>
      </c>
      <c r="AU94" s="202" t="s">
        <v>82</v>
      </c>
      <c r="AV94" s="13" t="s">
        <v>80</v>
      </c>
      <c r="AW94" s="13" t="s">
        <v>33</v>
      </c>
      <c r="AX94" s="13" t="s">
        <v>72</v>
      </c>
      <c r="AY94" s="202" t="s">
        <v>122</v>
      </c>
    </row>
    <row r="95" spans="2:51" s="14" customFormat="1" ht="11.25">
      <c r="B95" s="203"/>
      <c r="C95" s="204"/>
      <c r="D95" s="194" t="s">
        <v>133</v>
      </c>
      <c r="E95" s="205" t="s">
        <v>19</v>
      </c>
      <c r="F95" s="206" t="s">
        <v>270</v>
      </c>
      <c r="G95" s="204"/>
      <c r="H95" s="207">
        <v>7.86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133</v>
      </c>
      <c r="AU95" s="213" t="s">
        <v>82</v>
      </c>
      <c r="AV95" s="14" t="s">
        <v>82</v>
      </c>
      <c r="AW95" s="14" t="s">
        <v>33</v>
      </c>
      <c r="AX95" s="14" t="s">
        <v>72</v>
      </c>
      <c r="AY95" s="213" t="s">
        <v>122</v>
      </c>
    </row>
    <row r="96" spans="2:51" s="15" customFormat="1" ht="11.25">
      <c r="B96" s="228"/>
      <c r="C96" s="229"/>
      <c r="D96" s="194" t="s">
        <v>133</v>
      </c>
      <c r="E96" s="230" t="s">
        <v>19</v>
      </c>
      <c r="F96" s="231" t="s">
        <v>271</v>
      </c>
      <c r="G96" s="229"/>
      <c r="H96" s="232">
        <v>113.708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133</v>
      </c>
      <c r="AU96" s="238" t="s">
        <v>82</v>
      </c>
      <c r="AV96" s="15" t="s">
        <v>129</v>
      </c>
      <c r="AW96" s="15" t="s">
        <v>33</v>
      </c>
      <c r="AX96" s="15" t="s">
        <v>80</v>
      </c>
      <c r="AY96" s="238" t="s">
        <v>122</v>
      </c>
    </row>
    <row r="97" spans="1:65" s="2" customFormat="1" ht="24.2" customHeight="1">
      <c r="A97" s="35"/>
      <c r="B97" s="36"/>
      <c r="C97" s="174" t="s">
        <v>82</v>
      </c>
      <c r="D97" s="174" t="s">
        <v>124</v>
      </c>
      <c r="E97" s="175" t="s">
        <v>136</v>
      </c>
      <c r="F97" s="176" t="s">
        <v>137</v>
      </c>
      <c r="G97" s="177" t="s">
        <v>127</v>
      </c>
      <c r="H97" s="178">
        <v>105.848</v>
      </c>
      <c r="I97" s="179"/>
      <c r="J97" s="180">
        <f>ROUND(I97*H97,2)</f>
        <v>0</v>
      </c>
      <c r="K97" s="176" t="s">
        <v>128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129</v>
      </c>
      <c r="AT97" s="185" t="s">
        <v>124</v>
      </c>
      <c r="AU97" s="185" t="s">
        <v>82</v>
      </c>
      <c r="AY97" s="18" t="s">
        <v>122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129</v>
      </c>
      <c r="BM97" s="185" t="s">
        <v>272</v>
      </c>
    </row>
    <row r="98" spans="1:47" s="2" customFormat="1" ht="11.25">
      <c r="A98" s="35"/>
      <c r="B98" s="36"/>
      <c r="C98" s="37"/>
      <c r="D98" s="187" t="s">
        <v>131</v>
      </c>
      <c r="E98" s="37"/>
      <c r="F98" s="188" t="s">
        <v>139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131</v>
      </c>
      <c r="AU98" s="18" t="s">
        <v>82</v>
      </c>
    </row>
    <row r="99" spans="1:65" s="2" customFormat="1" ht="24.2" customHeight="1">
      <c r="A99" s="35"/>
      <c r="B99" s="36"/>
      <c r="C99" s="174" t="s">
        <v>140</v>
      </c>
      <c r="D99" s="174" t="s">
        <v>124</v>
      </c>
      <c r="E99" s="175" t="s">
        <v>141</v>
      </c>
      <c r="F99" s="176" t="s">
        <v>142</v>
      </c>
      <c r="G99" s="177" t="s">
        <v>143</v>
      </c>
      <c r="H99" s="178">
        <v>54.4</v>
      </c>
      <c r="I99" s="179"/>
      <c r="J99" s="180">
        <f>ROUND(I99*H99,2)</f>
        <v>0</v>
      </c>
      <c r="K99" s="176" t="s">
        <v>128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0.205</v>
      </c>
      <c r="T99" s="184">
        <f>S99*H99</f>
        <v>11.152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129</v>
      </c>
      <c r="AT99" s="185" t="s">
        <v>124</v>
      </c>
      <c r="AU99" s="185" t="s">
        <v>82</v>
      </c>
      <c r="AY99" s="18" t="s">
        <v>122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129</v>
      </c>
      <c r="BM99" s="185" t="s">
        <v>273</v>
      </c>
    </row>
    <row r="100" spans="1:47" s="2" customFormat="1" ht="11.25">
      <c r="A100" s="35"/>
      <c r="B100" s="36"/>
      <c r="C100" s="37"/>
      <c r="D100" s="187" t="s">
        <v>131</v>
      </c>
      <c r="E100" s="37"/>
      <c r="F100" s="188" t="s">
        <v>145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131</v>
      </c>
      <c r="AU100" s="18" t="s">
        <v>82</v>
      </c>
    </row>
    <row r="101" spans="2:51" s="14" customFormat="1" ht="11.25">
      <c r="B101" s="203"/>
      <c r="C101" s="204"/>
      <c r="D101" s="194" t="s">
        <v>133</v>
      </c>
      <c r="E101" s="205" t="s">
        <v>19</v>
      </c>
      <c r="F101" s="206" t="s">
        <v>274</v>
      </c>
      <c r="G101" s="204"/>
      <c r="H101" s="207">
        <v>54.4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133</v>
      </c>
      <c r="AU101" s="213" t="s">
        <v>82</v>
      </c>
      <c r="AV101" s="14" t="s">
        <v>82</v>
      </c>
      <c r="AW101" s="14" t="s">
        <v>33</v>
      </c>
      <c r="AX101" s="14" t="s">
        <v>80</v>
      </c>
      <c r="AY101" s="213" t="s">
        <v>122</v>
      </c>
    </row>
    <row r="102" spans="1:65" s="2" customFormat="1" ht="24.2" customHeight="1">
      <c r="A102" s="35"/>
      <c r="B102" s="36"/>
      <c r="C102" s="174" t="s">
        <v>129</v>
      </c>
      <c r="D102" s="174" t="s">
        <v>124</v>
      </c>
      <c r="E102" s="175" t="s">
        <v>147</v>
      </c>
      <c r="F102" s="176" t="s">
        <v>148</v>
      </c>
      <c r="G102" s="177" t="s">
        <v>149</v>
      </c>
      <c r="H102" s="178">
        <v>6.408</v>
      </c>
      <c r="I102" s="179"/>
      <c r="J102" s="180">
        <f>ROUND(I102*H102,2)</f>
        <v>0</v>
      </c>
      <c r="K102" s="176" t="s">
        <v>128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129</v>
      </c>
      <c r="AT102" s="185" t="s">
        <v>124</v>
      </c>
      <c r="AU102" s="185" t="s">
        <v>82</v>
      </c>
      <c r="AY102" s="18" t="s">
        <v>122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129</v>
      </c>
      <c r="BM102" s="185" t="s">
        <v>275</v>
      </c>
    </row>
    <row r="103" spans="1:47" s="2" customFormat="1" ht="11.25">
      <c r="A103" s="35"/>
      <c r="B103" s="36"/>
      <c r="C103" s="37"/>
      <c r="D103" s="187" t="s">
        <v>131</v>
      </c>
      <c r="E103" s="37"/>
      <c r="F103" s="188" t="s">
        <v>151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131</v>
      </c>
      <c r="AU103" s="18" t="s">
        <v>82</v>
      </c>
    </row>
    <row r="104" spans="2:51" s="13" customFormat="1" ht="11.25">
      <c r="B104" s="192"/>
      <c r="C104" s="193"/>
      <c r="D104" s="194" t="s">
        <v>133</v>
      </c>
      <c r="E104" s="195" t="s">
        <v>19</v>
      </c>
      <c r="F104" s="196" t="s">
        <v>152</v>
      </c>
      <c r="G104" s="193"/>
      <c r="H104" s="195" t="s">
        <v>19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133</v>
      </c>
      <c r="AU104" s="202" t="s">
        <v>82</v>
      </c>
      <c r="AV104" s="13" t="s">
        <v>80</v>
      </c>
      <c r="AW104" s="13" t="s">
        <v>33</v>
      </c>
      <c r="AX104" s="13" t="s">
        <v>72</v>
      </c>
      <c r="AY104" s="202" t="s">
        <v>122</v>
      </c>
    </row>
    <row r="105" spans="2:51" s="14" customFormat="1" ht="11.25">
      <c r="B105" s="203"/>
      <c r="C105" s="204"/>
      <c r="D105" s="194" t="s">
        <v>133</v>
      </c>
      <c r="E105" s="205" t="s">
        <v>19</v>
      </c>
      <c r="F105" s="206" t="s">
        <v>276</v>
      </c>
      <c r="G105" s="204"/>
      <c r="H105" s="207">
        <v>6.408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133</v>
      </c>
      <c r="AU105" s="213" t="s">
        <v>82</v>
      </c>
      <c r="AV105" s="14" t="s">
        <v>82</v>
      </c>
      <c r="AW105" s="14" t="s">
        <v>33</v>
      </c>
      <c r="AX105" s="14" t="s">
        <v>80</v>
      </c>
      <c r="AY105" s="213" t="s">
        <v>122</v>
      </c>
    </row>
    <row r="106" spans="1:65" s="2" customFormat="1" ht="24.2" customHeight="1">
      <c r="A106" s="35"/>
      <c r="B106" s="36"/>
      <c r="C106" s="174" t="s">
        <v>154</v>
      </c>
      <c r="D106" s="174" t="s">
        <v>124</v>
      </c>
      <c r="E106" s="175" t="s">
        <v>155</v>
      </c>
      <c r="F106" s="176" t="s">
        <v>156</v>
      </c>
      <c r="G106" s="177" t="s">
        <v>149</v>
      </c>
      <c r="H106" s="178">
        <v>6.408</v>
      </c>
      <c r="I106" s="179"/>
      <c r="J106" s="180">
        <f>ROUND(I106*H106,2)</f>
        <v>0</v>
      </c>
      <c r="K106" s="176" t="s">
        <v>128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129</v>
      </c>
      <c r="AT106" s="185" t="s">
        <v>124</v>
      </c>
      <c r="AU106" s="185" t="s">
        <v>82</v>
      </c>
      <c r="AY106" s="18" t="s">
        <v>122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129</v>
      </c>
      <c r="BM106" s="185" t="s">
        <v>277</v>
      </c>
    </row>
    <row r="107" spans="1:47" s="2" customFormat="1" ht="11.25">
      <c r="A107" s="35"/>
      <c r="B107" s="36"/>
      <c r="C107" s="37"/>
      <c r="D107" s="187" t="s">
        <v>131</v>
      </c>
      <c r="E107" s="37"/>
      <c r="F107" s="188" t="s">
        <v>158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131</v>
      </c>
      <c r="AU107" s="18" t="s">
        <v>82</v>
      </c>
    </row>
    <row r="108" spans="1:65" s="2" customFormat="1" ht="37.9" customHeight="1">
      <c r="A108" s="35"/>
      <c r="B108" s="36"/>
      <c r="C108" s="174" t="s">
        <v>159</v>
      </c>
      <c r="D108" s="174" t="s">
        <v>124</v>
      </c>
      <c r="E108" s="175" t="s">
        <v>160</v>
      </c>
      <c r="F108" s="176" t="s">
        <v>161</v>
      </c>
      <c r="G108" s="177" t="s">
        <v>149</v>
      </c>
      <c r="H108" s="178">
        <v>6.408</v>
      </c>
      <c r="I108" s="179"/>
      <c r="J108" s="180">
        <f>ROUND(I108*H108,2)</f>
        <v>0</v>
      </c>
      <c r="K108" s="176" t="s">
        <v>128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129</v>
      </c>
      <c r="AT108" s="185" t="s">
        <v>124</v>
      </c>
      <c r="AU108" s="185" t="s">
        <v>82</v>
      </c>
      <c r="AY108" s="18" t="s">
        <v>122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129</v>
      </c>
      <c r="BM108" s="185" t="s">
        <v>278</v>
      </c>
    </row>
    <row r="109" spans="1:47" s="2" customFormat="1" ht="11.25">
      <c r="A109" s="35"/>
      <c r="B109" s="36"/>
      <c r="C109" s="37"/>
      <c r="D109" s="187" t="s">
        <v>131</v>
      </c>
      <c r="E109" s="37"/>
      <c r="F109" s="188" t="s">
        <v>163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131</v>
      </c>
      <c r="AU109" s="18" t="s">
        <v>82</v>
      </c>
    </row>
    <row r="110" spans="1:65" s="2" customFormat="1" ht="24.2" customHeight="1">
      <c r="A110" s="35"/>
      <c r="B110" s="36"/>
      <c r="C110" s="174" t="s">
        <v>164</v>
      </c>
      <c r="D110" s="174" t="s">
        <v>124</v>
      </c>
      <c r="E110" s="175" t="s">
        <v>165</v>
      </c>
      <c r="F110" s="176" t="s">
        <v>166</v>
      </c>
      <c r="G110" s="177" t="s">
        <v>149</v>
      </c>
      <c r="H110" s="178">
        <v>6.408</v>
      </c>
      <c r="I110" s="179"/>
      <c r="J110" s="180">
        <f>ROUND(I110*H110,2)</f>
        <v>0</v>
      </c>
      <c r="K110" s="176" t="s">
        <v>128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129</v>
      </c>
      <c r="AT110" s="185" t="s">
        <v>124</v>
      </c>
      <c r="AU110" s="185" t="s">
        <v>82</v>
      </c>
      <c r="AY110" s="18" t="s">
        <v>122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129</v>
      </c>
      <c r="BM110" s="185" t="s">
        <v>279</v>
      </c>
    </row>
    <row r="111" spans="1:47" s="2" customFormat="1" ht="11.25">
      <c r="A111" s="35"/>
      <c r="B111" s="36"/>
      <c r="C111" s="37"/>
      <c r="D111" s="187" t="s">
        <v>131</v>
      </c>
      <c r="E111" s="37"/>
      <c r="F111" s="188" t="s">
        <v>168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131</v>
      </c>
      <c r="AU111" s="18" t="s">
        <v>82</v>
      </c>
    </row>
    <row r="112" spans="1:65" s="2" customFormat="1" ht="24.2" customHeight="1">
      <c r="A112" s="35"/>
      <c r="B112" s="36"/>
      <c r="C112" s="174" t="s">
        <v>169</v>
      </c>
      <c r="D112" s="174" t="s">
        <v>124</v>
      </c>
      <c r="E112" s="175" t="s">
        <v>170</v>
      </c>
      <c r="F112" s="176" t="s">
        <v>171</v>
      </c>
      <c r="G112" s="177" t="s">
        <v>172</v>
      </c>
      <c r="H112" s="178">
        <v>11.534</v>
      </c>
      <c r="I112" s="179"/>
      <c r="J112" s="180">
        <f>ROUND(I112*H112,2)</f>
        <v>0</v>
      </c>
      <c r="K112" s="176" t="s">
        <v>128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129</v>
      </c>
      <c r="AT112" s="185" t="s">
        <v>124</v>
      </c>
      <c r="AU112" s="185" t="s">
        <v>82</v>
      </c>
      <c r="AY112" s="18" t="s">
        <v>122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129</v>
      </c>
      <c r="BM112" s="185" t="s">
        <v>280</v>
      </c>
    </row>
    <row r="113" spans="1:47" s="2" customFormat="1" ht="11.25">
      <c r="A113" s="35"/>
      <c r="B113" s="36"/>
      <c r="C113" s="37"/>
      <c r="D113" s="187" t="s">
        <v>131</v>
      </c>
      <c r="E113" s="37"/>
      <c r="F113" s="188" t="s">
        <v>174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131</v>
      </c>
      <c r="AU113" s="18" t="s">
        <v>82</v>
      </c>
    </row>
    <row r="114" spans="2:51" s="14" customFormat="1" ht="11.25">
      <c r="B114" s="203"/>
      <c r="C114" s="204"/>
      <c r="D114" s="194" t="s">
        <v>133</v>
      </c>
      <c r="E114" s="205" t="s">
        <v>19</v>
      </c>
      <c r="F114" s="206" t="s">
        <v>281</v>
      </c>
      <c r="G114" s="204"/>
      <c r="H114" s="207">
        <v>11.534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133</v>
      </c>
      <c r="AU114" s="213" t="s">
        <v>82</v>
      </c>
      <c r="AV114" s="14" t="s">
        <v>82</v>
      </c>
      <c r="AW114" s="14" t="s">
        <v>33</v>
      </c>
      <c r="AX114" s="14" t="s">
        <v>80</v>
      </c>
      <c r="AY114" s="213" t="s">
        <v>122</v>
      </c>
    </row>
    <row r="115" spans="1:65" s="2" customFormat="1" ht="24.2" customHeight="1">
      <c r="A115" s="35"/>
      <c r="B115" s="36"/>
      <c r="C115" s="174" t="s">
        <v>176</v>
      </c>
      <c r="D115" s="174" t="s">
        <v>124</v>
      </c>
      <c r="E115" s="175" t="s">
        <v>177</v>
      </c>
      <c r="F115" s="176" t="s">
        <v>178</v>
      </c>
      <c r="G115" s="177" t="s">
        <v>127</v>
      </c>
      <c r="H115" s="178">
        <v>16.32</v>
      </c>
      <c r="I115" s="179"/>
      <c r="J115" s="180">
        <f>ROUND(I115*H115,2)</f>
        <v>0</v>
      </c>
      <c r="K115" s="176" t="s">
        <v>128</v>
      </c>
      <c r="L115" s="40"/>
      <c r="M115" s="181" t="s">
        <v>19</v>
      </c>
      <c r="N115" s="182" t="s">
        <v>43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129</v>
      </c>
      <c r="AT115" s="185" t="s">
        <v>124</v>
      </c>
      <c r="AU115" s="185" t="s">
        <v>82</v>
      </c>
      <c r="AY115" s="18" t="s">
        <v>122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129</v>
      </c>
      <c r="BM115" s="185" t="s">
        <v>282</v>
      </c>
    </row>
    <row r="116" spans="1:47" s="2" customFormat="1" ht="11.25">
      <c r="A116" s="35"/>
      <c r="B116" s="36"/>
      <c r="C116" s="37"/>
      <c r="D116" s="187" t="s">
        <v>131</v>
      </c>
      <c r="E116" s="37"/>
      <c r="F116" s="188" t="s">
        <v>180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131</v>
      </c>
      <c r="AU116" s="18" t="s">
        <v>82</v>
      </c>
    </row>
    <row r="117" spans="2:51" s="14" customFormat="1" ht="11.25">
      <c r="B117" s="203"/>
      <c r="C117" s="204"/>
      <c r="D117" s="194" t="s">
        <v>133</v>
      </c>
      <c r="E117" s="205" t="s">
        <v>19</v>
      </c>
      <c r="F117" s="206" t="s">
        <v>283</v>
      </c>
      <c r="G117" s="204"/>
      <c r="H117" s="207">
        <v>16.32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133</v>
      </c>
      <c r="AU117" s="213" t="s">
        <v>82</v>
      </c>
      <c r="AV117" s="14" t="s">
        <v>82</v>
      </c>
      <c r="AW117" s="14" t="s">
        <v>33</v>
      </c>
      <c r="AX117" s="14" t="s">
        <v>80</v>
      </c>
      <c r="AY117" s="213" t="s">
        <v>122</v>
      </c>
    </row>
    <row r="118" spans="1:65" s="2" customFormat="1" ht="16.5" customHeight="1">
      <c r="A118" s="35"/>
      <c r="B118" s="36"/>
      <c r="C118" s="214" t="s">
        <v>182</v>
      </c>
      <c r="D118" s="214" t="s">
        <v>183</v>
      </c>
      <c r="E118" s="215" t="s">
        <v>184</v>
      </c>
      <c r="F118" s="216" t="s">
        <v>185</v>
      </c>
      <c r="G118" s="217" t="s">
        <v>172</v>
      </c>
      <c r="H118" s="218">
        <v>3.917</v>
      </c>
      <c r="I118" s="219"/>
      <c r="J118" s="220">
        <f>ROUND(I118*H118,2)</f>
        <v>0</v>
      </c>
      <c r="K118" s="216" t="s">
        <v>128</v>
      </c>
      <c r="L118" s="221"/>
      <c r="M118" s="222" t="s">
        <v>19</v>
      </c>
      <c r="N118" s="223" t="s">
        <v>43</v>
      </c>
      <c r="O118" s="65"/>
      <c r="P118" s="183">
        <f>O118*H118</f>
        <v>0</v>
      </c>
      <c r="Q118" s="183">
        <v>1</v>
      </c>
      <c r="R118" s="183">
        <f>Q118*H118</f>
        <v>3.917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169</v>
      </c>
      <c r="AT118" s="185" t="s">
        <v>183</v>
      </c>
      <c r="AU118" s="185" t="s">
        <v>82</v>
      </c>
      <c r="AY118" s="18" t="s">
        <v>122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129</v>
      </c>
      <c r="BM118" s="185" t="s">
        <v>284</v>
      </c>
    </row>
    <row r="119" spans="2:51" s="14" customFormat="1" ht="11.25">
      <c r="B119" s="203"/>
      <c r="C119" s="204"/>
      <c r="D119" s="194" t="s">
        <v>133</v>
      </c>
      <c r="E119" s="205" t="s">
        <v>19</v>
      </c>
      <c r="F119" s="206" t="s">
        <v>285</v>
      </c>
      <c r="G119" s="204"/>
      <c r="H119" s="207">
        <v>2.448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133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122</v>
      </c>
    </row>
    <row r="120" spans="2:51" s="14" customFormat="1" ht="11.25">
      <c r="B120" s="203"/>
      <c r="C120" s="204"/>
      <c r="D120" s="194" t="s">
        <v>133</v>
      </c>
      <c r="E120" s="204"/>
      <c r="F120" s="206" t="s">
        <v>286</v>
      </c>
      <c r="G120" s="204"/>
      <c r="H120" s="207">
        <v>3.917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133</v>
      </c>
      <c r="AU120" s="213" t="s">
        <v>82</v>
      </c>
      <c r="AV120" s="14" t="s">
        <v>82</v>
      </c>
      <c r="AW120" s="14" t="s">
        <v>4</v>
      </c>
      <c r="AX120" s="14" t="s">
        <v>80</v>
      </c>
      <c r="AY120" s="213" t="s">
        <v>122</v>
      </c>
    </row>
    <row r="121" spans="1:65" s="2" customFormat="1" ht="24.2" customHeight="1">
      <c r="A121" s="35"/>
      <c r="B121" s="36"/>
      <c r="C121" s="174" t="s">
        <v>189</v>
      </c>
      <c r="D121" s="174" t="s">
        <v>124</v>
      </c>
      <c r="E121" s="175" t="s">
        <v>190</v>
      </c>
      <c r="F121" s="176" t="s">
        <v>191</v>
      </c>
      <c r="G121" s="177" t="s">
        <v>127</v>
      </c>
      <c r="H121" s="178">
        <v>16.32</v>
      </c>
      <c r="I121" s="179"/>
      <c r="J121" s="180">
        <f>ROUND(I121*H121,2)</f>
        <v>0</v>
      </c>
      <c r="K121" s="176" t="s">
        <v>128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129</v>
      </c>
      <c r="AT121" s="185" t="s">
        <v>124</v>
      </c>
      <c r="AU121" s="185" t="s">
        <v>82</v>
      </c>
      <c r="AY121" s="18" t="s">
        <v>122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129</v>
      </c>
      <c r="BM121" s="185" t="s">
        <v>287</v>
      </c>
    </row>
    <row r="122" spans="1:47" s="2" customFormat="1" ht="11.25">
      <c r="A122" s="35"/>
      <c r="B122" s="36"/>
      <c r="C122" s="37"/>
      <c r="D122" s="187" t="s">
        <v>131</v>
      </c>
      <c r="E122" s="37"/>
      <c r="F122" s="188" t="s">
        <v>193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131</v>
      </c>
      <c r="AU122" s="18" t="s">
        <v>82</v>
      </c>
    </row>
    <row r="123" spans="1:65" s="2" customFormat="1" ht="16.5" customHeight="1">
      <c r="A123" s="35"/>
      <c r="B123" s="36"/>
      <c r="C123" s="214" t="s">
        <v>194</v>
      </c>
      <c r="D123" s="214" t="s">
        <v>183</v>
      </c>
      <c r="E123" s="215" t="s">
        <v>195</v>
      </c>
      <c r="F123" s="216" t="s">
        <v>196</v>
      </c>
      <c r="G123" s="217" t="s">
        <v>197</v>
      </c>
      <c r="H123" s="218">
        <v>0.326</v>
      </c>
      <c r="I123" s="219"/>
      <c r="J123" s="220">
        <f>ROUND(I123*H123,2)</f>
        <v>0</v>
      </c>
      <c r="K123" s="216" t="s">
        <v>128</v>
      </c>
      <c r="L123" s="221"/>
      <c r="M123" s="222" t="s">
        <v>19</v>
      </c>
      <c r="N123" s="223" t="s">
        <v>43</v>
      </c>
      <c r="O123" s="65"/>
      <c r="P123" s="183">
        <f>O123*H123</f>
        <v>0</v>
      </c>
      <c r="Q123" s="183">
        <v>0.001</v>
      </c>
      <c r="R123" s="183">
        <f>Q123*H123</f>
        <v>0.000326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169</v>
      </c>
      <c r="AT123" s="185" t="s">
        <v>183</v>
      </c>
      <c r="AU123" s="185" t="s">
        <v>82</v>
      </c>
      <c r="AY123" s="18" t="s">
        <v>122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129</v>
      </c>
      <c r="BM123" s="185" t="s">
        <v>288</v>
      </c>
    </row>
    <row r="124" spans="2:51" s="14" customFormat="1" ht="11.25">
      <c r="B124" s="203"/>
      <c r="C124" s="204"/>
      <c r="D124" s="194" t="s">
        <v>133</v>
      </c>
      <c r="E124" s="204"/>
      <c r="F124" s="206" t="s">
        <v>289</v>
      </c>
      <c r="G124" s="204"/>
      <c r="H124" s="207">
        <v>0.326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133</v>
      </c>
      <c r="AU124" s="213" t="s">
        <v>82</v>
      </c>
      <c r="AV124" s="14" t="s">
        <v>82</v>
      </c>
      <c r="AW124" s="14" t="s">
        <v>4</v>
      </c>
      <c r="AX124" s="14" t="s">
        <v>80</v>
      </c>
      <c r="AY124" s="213" t="s">
        <v>122</v>
      </c>
    </row>
    <row r="125" spans="2:63" s="12" customFormat="1" ht="22.9" customHeight="1">
      <c r="B125" s="158"/>
      <c r="C125" s="159"/>
      <c r="D125" s="160" t="s">
        <v>71</v>
      </c>
      <c r="E125" s="172" t="s">
        <v>154</v>
      </c>
      <c r="F125" s="172" t="s">
        <v>200</v>
      </c>
      <c r="G125" s="159"/>
      <c r="H125" s="159"/>
      <c r="I125" s="162"/>
      <c r="J125" s="173">
        <f>BK125</f>
        <v>0</v>
      </c>
      <c r="K125" s="159"/>
      <c r="L125" s="164"/>
      <c r="M125" s="165"/>
      <c r="N125" s="166"/>
      <c r="O125" s="166"/>
      <c r="P125" s="167">
        <f>SUM(P126:P133)</f>
        <v>0</v>
      </c>
      <c r="Q125" s="166"/>
      <c r="R125" s="167">
        <f>SUM(R126:R133)</f>
        <v>40.188704</v>
      </c>
      <c r="S125" s="166"/>
      <c r="T125" s="168">
        <f>SUM(T126:T133)</f>
        <v>0</v>
      </c>
      <c r="AR125" s="169" t="s">
        <v>80</v>
      </c>
      <c r="AT125" s="170" t="s">
        <v>71</v>
      </c>
      <c r="AU125" s="170" t="s">
        <v>80</v>
      </c>
      <c r="AY125" s="169" t="s">
        <v>122</v>
      </c>
      <c r="BK125" s="171">
        <f>SUM(BK126:BK133)</f>
        <v>0</v>
      </c>
    </row>
    <row r="126" spans="1:65" s="2" customFormat="1" ht="37.9" customHeight="1">
      <c r="A126" s="35"/>
      <c r="B126" s="36"/>
      <c r="C126" s="174" t="s">
        <v>201</v>
      </c>
      <c r="D126" s="174" t="s">
        <v>124</v>
      </c>
      <c r="E126" s="175" t="s">
        <v>290</v>
      </c>
      <c r="F126" s="176" t="s">
        <v>291</v>
      </c>
      <c r="G126" s="177" t="s">
        <v>127</v>
      </c>
      <c r="H126" s="178">
        <v>104.8</v>
      </c>
      <c r="I126" s="179"/>
      <c r="J126" s="180">
        <f>ROUND(I126*H126,2)</f>
        <v>0</v>
      </c>
      <c r="K126" s="176" t="s">
        <v>128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0.17726</v>
      </c>
      <c r="R126" s="183">
        <f>Q126*H126</f>
        <v>18.576848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129</v>
      </c>
      <c r="AT126" s="185" t="s">
        <v>124</v>
      </c>
      <c r="AU126" s="185" t="s">
        <v>82</v>
      </c>
      <c r="AY126" s="18" t="s">
        <v>122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129</v>
      </c>
      <c r="BM126" s="185" t="s">
        <v>292</v>
      </c>
    </row>
    <row r="127" spans="1:47" s="2" customFormat="1" ht="11.25">
      <c r="A127" s="35"/>
      <c r="B127" s="36"/>
      <c r="C127" s="37"/>
      <c r="D127" s="187" t="s">
        <v>131</v>
      </c>
      <c r="E127" s="37"/>
      <c r="F127" s="188" t="s">
        <v>293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131</v>
      </c>
      <c r="AU127" s="18" t="s">
        <v>82</v>
      </c>
    </row>
    <row r="128" spans="2:51" s="13" customFormat="1" ht="11.25">
      <c r="B128" s="192"/>
      <c r="C128" s="193"/>
      <c r="D128" s="194" t="s">
        <v>133</v>
      </c>
      <c r="E128" s="195" t="s">
        <v>19</v>
      </c>
      <c r="F128" s="196" t="s">
        <v>206</v>
      </c>
      <c r="G128" s="193"/>
      <c r="H128" s="195" t="s">
        <v>19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133</v>
      </c>
      <c r="AU128" s="202" t="s">
        <v>82</v>
      </c>
      <c r="AV128" s="13" t="s">
        <v>80</v>
      </c>
      <c r="AW128" s="13" t="s">
        <v>33</v>
      </c>
      <c r="AX128" s="13" t="s">
        <v>72</v>
      </c>
      <c r="AY128" s="202" t="s">
        <v>122</v>
      </c>
    </row>
    <row r="129" spans="2:51" s="14" customFormat="1" ht="11.25">
      <c r="B129" s="203"/>
      <c r="C129" s="204"/>
      <c r="D129" s="194" t="s">
        <v>133</v>
      </c>
      <c r="E129" s="205" t="s">
        <v>19</v>
      </c>
      <c r="F129" s="206" t="s">
        <v>294</v>
      </c>
      <c r="G129" s="204"/>
      <c r="H129" s="207">
        <v>104.8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133</v>
      </c>
      <c r="AU129" s="213" t="s">
        <v>82</v>
      </c>
      <c r="AV129" s="14" t="s">
        <v>82</v>
      </c>
      <c r="AW129" s="14" t="s">
        <v>33</v>
      </c>
      <c r="AX129" s="14" t="s">
        <v>80</v>
      </c>
      <c r="AY129" s="213" t="s">
        <v>122</v>
      </c>
    </row>
    <row r="130" spans="1:65" s="2" customFormat="1" ht="37.9" customHeight="1">
      <c r="A130" s="35"/>
      <c r="B130" s="36"/>
      <c r="C130" s="174" t="s">
        <v>208</v>
      </c>
      <c r="D130" s="174" t="s">
        <v>124</v>
      </c>
      <c r="E130" s="175" t="s">
        <v>209</v>
      </c>
      <c r="F130" s="176" t="s">
        <v>210</v>
      </c>
      <c r="G130" s="177" t="s">
        <v>127</v>
      </c>
      <c r="H130" s="178">
        <v>104.8</v>
      </c>
      <c r="I130" s="179"/>
      <c r="J130" s="180">
        <f>ROUND(I130*H130,2)</f>
        <v>0</v>
      </c>
      <c r="K130" s="176" t="s">
        <v>128</v>
      </c>
      <c r="L130" s="40"/>
      <c r="M130" s="181" t="s">
        <v>19</v>
      </c>
      <c r="N130" s="182" t="s">
        <v>43</v>
      </c>
      <c r="O130" s="65"/>
      <c r="P130" s="183">
        <f>O130*H130</f>
        <v>0</v>
      </c>
      <c r="Q130" s="183">
        <v>0.0888</v>
      </c>
      <c r="R130" s="183">
        <f>Q130*H130</f>
        <v>9.30624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129</v>
      </c>
      <c r="AT130" s="185" t="s">
        <v>124</v>
      </c>
      <c r="AU130" s="185" t="s">
        <v>82</v>
      </c>
      <c r="AY130" s="18" t="s">
        <v>122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129</v>
      </c>
      <c r="BM130" s="185" t="s">
        <v>295</v>
      </c>
    </row>
    <row r="131" spans="1:47" s="2" customFormat="1" ht="11.25">
      <c r="A131" s="35"/>
      <c r="B131" s="36"/>
      <c r="C131" s="37"/>
      <c r="D131" s="187" t="s">
        <v>131</v>
      </c>
      <c r="E131" s="37"/>
      <c r="F131" s="188" t="s">
        <v>212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131</v>
      </c>
      <c r="AU131" s="18" t="s">
        <v>82</v>
      </c>
    </row>
    <row r="132" spans="1:65" s="2" customFormat="1" ht="16.5" customHeight="1">
      <c r="A132" s="35"/>
      <c r="B132" s="36"/>
      <c r="C132" s="214" t="s">
        <v>8</v>
      </c>
      <c r="D132" s="214" t="s">
        <v>183</v>
      </c>
      <c r="E132" s="215" t="s">
        <v>213</v>
      </c>
      <c r="F132" s="216" t="s">
        <v>214</v>
      </c>
      <c r="G132" s="217" t="s">
        <v>127</v>
      </c>
      <c r="H132" s="218">
        <v>107.944</v>
      </c>
      <c r="I132" s="219"/>
      <c r="J132" s="220">
        <f>ROUND(I132*H132,2)</f>
        <v>0</v>
      </c>
      <c r="K132" s="216" t="s">
        <v>19</v>
      </c>
      <c r="L132" s="221"/>
      <c r="M132" s="222" t="s">
        <v>19</v>
      </c>
      <c r="N132" s="223" t="s">
        <v>43</v>
      </c>
      <c r="O132" s="65"/>
      <c r="P132" s="183">
        <f>O132*H132</f>
        <v>0</v>
      </c>
      <c r="Q132" s="183">
        <v>0.114</v>
      </c>
      <c r="R132" s="183">
        <f>Q132*H132</f>
        <v>12.305616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169</v>
      </c>
      <c r="AT132" s="185" t="s">
        <v>183</v>
      </c>
      <c r="AU132" s="185" t="s">
        <v>82</v>
      </c>
      <c r="AY132" s="18" t="s">
        <v>122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129</v>
      </c>
      <c r="BM132" s="185" t="s">
        <v>296</v>
      </c>
    </row>
    <row r="133" spans="2:51" s="14" customFormat="1" ht="11.25">
      <c r="B133" s="203"/>
      <c r="C133" s="204"/>
      <c r="D133" s="194" t="s">
        <v>133</v>
      </c>
      <c r="E133" s="204"/>
      <c r="F133" s="206" t="s">
        <v>297</v>
      </c>
      <c r="G133" s="204"/>
      <c r="H133" s="207">
        <v>107.944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133</v>
      </c>
      <c r="AU133" s="213" t="s">
        <v>82</v>
      </c>
      <c r="AV133" s="14" t="s">
        <v>82</v>
      </c>
      <c r="AW133" s="14" t="s">
        <v>4</v>
      </c>
      <c r="AX133" s="14" t="s">
        <v>80</v>
      </c>
      <c r="AY133" s="213" t="s">
        <v>122</v>
      </c>
    </row>
    <row r="134" spans="2:63" s="12" customFormat="1" ht="22.9" customHeight="1">
      <c r="B134" s="158"/>
      <c r="C134" s="159"/>
      <c r="D134" s="160" t="s">
        <v>71</v>
      </c>
      <c r="E134" s="172" t="s">
        <v>176</v>
      </c>
      <c r="F134" s="172" t="s">
        <v>217</v>
      </c>
      <c r="G134" s="159"/>
      <c r="H134" s="159"/>
      <c r="I134" s="162"/>
      <c r="J134" s="173">
        <f>BK134</f>
        <v>0</v>
      </c>
      <c r="K134" s="159"/>
      <c r="L134" s="164"/>
      <c r="M134" s="165"/>
      <c r="N134" s="166"/>
      <c r="O134" s="166"/>
      <c r="P134" s="167">
        <f>SUM(P135:P139)</f>
        <v>0</v>
      </c>
      <c r="Q134" s="166"/>
      <c r="R134" s="167">
        <f>SUM(R135:R139)</f>
        <v>14.0709</v>
      </c>
      <c r="S134" s="166"/>
      <c r="T134" s="168">
        <f>SUM(T135:T139)</f>
        <v>0</v>
      </c>
      <c r="AR134" s="169" t="s">
        <v>80</v>
      </c>
      <c r="AT134" s="170" t="s">
        <v>71</v>
      </c>
      <c r="AU134" s="170" t="s">
        <v>80</v>
      </c>
      <c r="AY134" s="169" t="s">
        <v>122</v>
      </c>
      <c r="BK134" s="171">
        <f>SUM(BK135:BK139)</f>
        <v>0</v>
      </c>
    </row>
    <row r="135" spans="1:65" s="2" customFormat="1" ht="24.2" customHeight="1">
      <c r="A135" s="35"/>
      <c r="B135" s="36"/>
      <c r="C135" s="174" t="s">
        <v>218</v>
      </c>
      <c r="D135" s="174" t="s">
        <v>124</v>
      </c>
      <c r="E135" s="175" t="s">
        <v>219</v>
      </c>
      <c r="F135" s="176" t="s">
        <v>220</v>
      </c>
      <c r="G135" s="177" t="s">
        <v>143</v>
      </c>
      <c r="H135" s="178">
        <v>106.8</v>
      </c>
      <c r="I135" s="179"/>
      <c r="J135" s="180">
        <f>ROUND(I135*H135,2)</f>
        <v>0</v>
      </c>
      <c r="K135" s="176" t="s">
        <v>128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0.10095</v>
      </c>
      <c r="R135" s="183">
        <f>Q135*H135</f>
        <v>10.78146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129</v>
      </c>
      <c r="AT135" s="185" t="s">
        <v>124</v>
      </c>
      <c r="AU135" s="185" t="s">
        <v>82</v>
      </c>
      <c r="AY135" s="18" t="s">
        <v>122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129</v>
      </c>
      <c r="BM135" s="185" t="s">
        <v>298</v>
      </c>
    </row>
    <row r="136" spans="1:47" s="2" customFormat="1" ht="11.25">
      <c r="A136" s="35"/>
      <c r="B136" s="36"/>
      <c r="C136" s="37"/>
      <c r="D136" s="187" t="s">
        <v>131</v>
      </c>
      <c r="E136" s="37"/>
      <c r="F136" s="188" t="s">
        <v>222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131</v>
      </c>
      <c r="AU136" s="18" t="s">
        <v>82</v>
      </c>
    </row>
    <row r="137" spans="2:51" s="14" customFormat="1" ht="11.25">
      <c r="B137" s="203"/>
      <c r="C137" s="204"/>
      <c r="D137" s="194" t="s">
        <v>133</v>
      </c>
      <c r="E137" s="205" t="s">
        <v>19</v>
      </c>
      <c r="F137" s="206" t="s">
        <v>299</v>
      </c>
      <c r="G137" s="204"/>
      <c r="H137" s="207">
        <v>106.8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133</v>
      </c>
      <c r="AU137" s="213" t="s">
        <v>82</v>
      </c>
      <c r="AV137" s="14" t="s">
        <v>82</v>
      </c>
      <c r="AW137" s="14" t="s">
        <v>33</v>
      </c>
      <c r="AX137" s="14" t="s">
        <v>80</v>
      </c>
      <c r="AY137" s="213" t="s">
        <v>122</v>
      </c>
    </row>
    <row r="138" spans="1:65" s="2" customFormat="1" ht="16.5" customHeight="1">
      <c r="A138" s="35"/>
      <c r="B138" s="36"/>
      <c r="C138" s="214" t="s">
        <v>223</v>
      </c>
      <c r="D138" s="214" t="s">
        <v>183</v>
      </c>
      <c r="E138" s="215" t="s">
        <v>224</v>
      </c>
      <c r="F138" s="216" t="s">
        <v>225</v>
      </c>
      <c r="G138" s="217" t="s">
        <v>143</v>
      </c>
      <c r="H138" s="218">
        <v>117.48</v>
      </c>
      <c r="I138" s="219"/>
      <c r="J138" s="220">
        <f>ROUND(I138*H138,2)</f>
        <v>0</v>
      </c>
      <c r="K138" s="216" t="s">
        <v>128</v>
      </c>
      <c r="L138" s="221"/>
      <c r="M138" s="222" t="s">
        <v>19</v>
      </c>
      <c r="N138" s="223" t="s">
        <v>43</v>
      </c>
      <c r="O138" s="65"/>
      <c r="P138" s="183">
        <f>O138*H138</f>
        <v>0</v>
      </c>
      <c r="Q138" s="183">
        <v>0.028</v>
      </c>
      <c r="R138" s="183">
        <f>Q138*H138</f>
        <v>3.2894400000000004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169</v>
      </c>
      <c r="AT138" s="185" t="s">
        <v>183</v>
      </c>
      <c r="AU138" s="185" t="s">
        <v>82</v>
      </c>
      <c r="AY138" s="18" t="s">
        <v>122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80</v>
      </c>
      <c r="BK138" s="186">
        <f>ROUND(I138*H138,2)</f>
        <v>0</v>
      </c>
      <c r="BL138" s="18" t="s">
        <v>129</v>
      </c>
      <c r="BM138" s="185" t="s">
        <v>300</v>
      </c>
    </row>
    <row r="139" spans="2:51" s="14" customFormat="1" ht="11.25">
      <c r="B139" s="203"/>
      <c r="C139" s="204"/>
      <c r="D139" s="194" t="s">
        <v>133</v>
      </c>
      <c r="E139" s="204"/>
      <c r="F139" s="206" t="s">
        <v>301</v>
      </c>
      <c r="G139" s="204"/>
      <c r="H139" s="207">
        <v>117.48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133</v>
      </c>
      <c r="AU139" s="213" t="s">
        <v>82</v>
      </c>
      <c r="AV139" s="14" t="s">
        <v>82</v>
      </c>
      <c r="AW139" s="14" t="s">
        <v>4</v>
      </c>
      <c r="AX139" s="14" t="s">
        <v>80</v>
      </c>
      <c r="AY139" s="213" t="s">
        <v>122</v>
      </c>
    </row>
    <row r="140" spans="2:63" s="12" customFormat="1" ht="22.9" customHeight="1">
      <c r="B140" s="158"/>
      <c r="C140" s="159"/>
      <c r="D140" s="160" t="s">
        <v>71</v>
      </c>
      <c r="E140" s="172" t="s">
        <v>228</v>
      </c>
      <c r="F140" s="172" t="s">
        <v>229</v>
      </c>
      <c r="G140" s="159"/>
      <c r="H140" s="159"/>
      <c r="I140" s="162"/>
      <c r="J140" s="173">
        <f>BK140</f>
        <v>0</v>
      </c>
      <c r="K140" s="159"/>
      <c r="L140" s="164"/>
      <c r="M140" s="165"/>
      <c r="N140" s="166"/>
      <c r="O140" s="166"/>
      <c r="P140" s="167">
        <f>SUM(P141:P147)</f>
        <v>0</v>
      </c>
      <c r="Q140" s="166"/>
      <c r="R140" s="167">
        <f>SUM(R141:R147)</f>
        <v>0</v>
      </c>
      <c r="S140" s="166"/>
      <c r="T140" s="168">
        <f>SUM(T141:T147)</f>
        <v>0</v>
      </c>
      <c r="AR140" s="169" t="s">
        <v>80</v>
      </c>
      <c r="AT140" s="170" t="s">
        <v>71</v>
      </c>
      <c r="AU140" s="170" t="s">
        <v>80</v>
      </c>
      <c r="AY140" s="169" t="s">
        <v>122</v>
      </c>
      <c r="BK140" s="171">
        <f>SUM(BK141:BK147)</f>
        <v>0</v>
      </c>
    </row>
    <row r="141" spans="1:65" s="2" customFormat="1" ht="21.75" customHeight="1">
      <c r="A141" s="35"/>
      <c r="B141" s="36"/>
      <c r="C141" s="174" t="s">
        <v>230</v>
      </c>
      <c r="D141" s="174" t="s">
        <v>124</v>
      </c>
      <c r="E141" s="175" t="s">
        <v>231</v>
      </c>
      <c r="F141" s="176" t="s">
        <v>232</v>
      </c>
      <c r="G141" s="177" t="s">
        <v>172</v>
      </c>
      <c r="H141" s="178">
        <v>38.442</v>
      </c>
      <c r="I141" s="179"/>
      <c r="J141" s="180">
        <f>ROUND(I141*H141,2)</f>
        <v>0</v>
      </c>
      <c r="K141" s="176" t="s">
        <v>128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129</v>
      </c>
      <c r="AT141" s="185" t="s">
        <v>124</v>
      </c>
      <c r="AU141" s="185" t="s">
        <v>82</v>
      </c>
      <c r="AY141" s="18" t="s">
        <v>122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129</v>
      </c>
      <c r="BM141" s="185" t="s">
        <v>302</v>
      </c>
    </row>
    <row r="142" spans="1:47" s="2" customFormat="1" ht="11.25">
      <c r="A142" s="35"/>
      <c r="B142" s="36"/>
      <c r="C142" s="37"/>
      <c r="D142" s="187" t="s">
        <v>131</v>
      </c>
      <c r="E142" s="37"/>
      <c r="F142" s="188" t="s">
        <v>234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131</v>
      </c>
      <c r="AU142" s="18" t="s">
        <v>82</v>
      </c>
    </row>
    <row r="143" spans="1:65" s="2" customFormat="1" ht="24.2" customHeight="1">
      <c r="A143" s="35"/>
      <c r="B143" s="36"/>
      <c r="C143" s="174" t="s">
        <v>235</v>
      </c>
      <c r="D143" s="174" t="s">
        <v>124</v>
      </c>
      <c r="E143" s="175" t="s">
        <v>236</v>
      </c>
      <c r="F143" s="176" t="s">
        <v>237</v>
      </c>
      <c r="G143" s="177" t="s">
        <v>172</v>
      </c>
      <c r="H143" s="178">
        <v>230.652</v>
      </c>
      <c r="I143" s="179"/>
      <c r="J143" s="180">
        <f>ROUND(I143*H143,2)</f>
        <v>0</v>
      </c>
      <c r="K143" s="176" t="s">
        <v>128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129</v>
      </c>
      <c r="AT143" s="185" t="s">
        <v>124</v>
      </c>
      <c r="AU143" s="185" t="s">
        <v>82</v>
      </c>
      <c r="AY143" s="18" t="s">
        <v>122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129</v>
      </c>
      <c r="BM143" s="185" t="s">
        <v>303</v>
      </c>
    </row>
    <row r="144" spans="1:47" s="2" customFormat="1" ht="11.25">
      <c r="A144" s="35"/>
      <c r="B144" s="36"/>
      <c r="C144" s="37"/>
      <c r="D144" s="187" t="s">
        <v>131</v>
      </c>
      <c r="E144" s="37"/>
      <c r="F144" s="188" t="s">
        <v>239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131</v>
      </c>
      <c r="AU144" s="18" t="s">
        <v>82</v>
      </c>
    </row>
    <row r="145" spans="2:51" s="14" customFormat="1" ht="11.25">
      <c r="B145" s="203"/>
      <c r="C145" s="204"/>
      <c r="D145" s="194" t="s">
        <v>133</v>
      </c>
      <c r="E145" s="205" t="s">
        <v>19</v>
      </c>
      <c r="F145" s="206" t="s">
        <v>304</v>
      </c>
      <c r="G145" s="204"/>
      <c r="H145" s="207">
        <v>230.652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133</v>
      </c>
      <c r="AU145" s="213" t="s">
        <v>82</v>
      </c>
      <c r="AV145" s="14" t="s">
        <v>82</v>
      </c>
      <c r="AW145" s="14" t="s">
        <v>33</v>
      </c>
      <c r="AX145" s="14" t="s">
        <v>80</v>
      </c>
      <c r="AY145" s="213" t="s">
        <v>122</v>
      </c>
    </row>
    <row r="146" spans="1:65" s="2" customFormat="1" ht="24.2" customHeight="1">
      <c r="A146" s="35"/>
      <c r="B146" s="36"/>
      <c r="C146" s="174" t="s">
        <v>241</v>
      </c>
      <c r="D146" s="174" t="s">
        <v>124</v>
      </c>
      <c r="E146" s="175" t="s">
        <v>242</v>
      </c>
      <c r="F146" s="176" t="s">
        <v>243</v>
      </c>
      <c r="G146" s="177" t="s">
        <v>172</v>
      </c>
      <c r="H146" s="178">
        <v>38.442</v>
      </c>
      <c r="I146" s="179"/>
      <c r="J146" s="180">
        <f>ROUND(I146*H146,2)</f>
        <v>0</v>
      </c>
      <c r="K146" s="176" t="s">
        <v>128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129</v>
      </c>
      <c r="AT146" s="185" t="s">
        <v>124</v>
      </c>
      <c r="AU146" s="185" t="s">
        <v>82</v>
      </c>
      <c r="AY146" s="18" t="s">
        <v>122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129</v>
      </c>
      <c r="BM146" s="185" t="s">
        <v>305</v>
      </c>
    </row>
    <row r="147" spans="1:47" s="2" customFormat="1" ht="11.25">
      <c r="A147" s="35"/>
      <c r="B147" s="36"/>
      <c r="C147" s="37"/>
      <c r="D147" s="187" t="s">
        <v>131</v>
      </c>
      <c r="E147" s="37"/>
      <c r="F147" s="188" t="s">
        <v>245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131</v>
      </c>
      <c r="AU147" s="18" t="s">
        <v>82</v>
      </c>
    </row>
    <row r="148" spans="2:63" s="12" customFormat="1" ht="22.9" customHeight="1">
      <c r="B148" s="158"/>
      <c r="C148" s="159"/>
      <c r="D148" s="160" t="s">
        <v>71</v>
      </c>
      <c r="E148" s="172" t="s">
        <v>246</v>
      </c>
      <c r="F148" s="172" t="s">
        <v>247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SUM(P149:P150)</f>
        <v>0</v>
      </c>
      <c r="Q148" s="166"/>
      <c r="R148" s="167">
        <f>SUM(R149:R150)</f>
        <v>0</v>
      </c>
      <c r="S148" s="166"/>
      <c r="T148" s="168">
        <f>SUM(T149:T150)</f>
        <v>0</v>
      </c>
      <c r="AR148" s="169" t="s">
        <v>80</v>
      </c>
      <c r="AT148" s="170" t="s">
        <v>71</v>
      </c>
      <c r="AU148" s="170" t="s">
        <v>80</v>
      </c>
      <c r="AY148" s="169" t="s">
        <v>122</v>
      </c>
      <c r="BK148" s="171">
        <f>SUM(BK149:BK150)</f>
        <v>0</v>
      </c>
    </row>
    <row r="149" spans="1:65" s="2" customFormat="1" ht="24.2" customHeight="1">
      <c r="A149" s="35"/>
      <c r="B149" s="36"/>
      <c r="C149" s="174" t="s">
        <v>7</v>
      </c>
      <c r="D149" s="174" t="s">
        <v>124</v>
      </c>
      <c r="E149" s="175" t="s">
        <v>248</v>
      </c>
      <c r="F149" s="176" t="s">
        <v>249</v>
      </c>
      <c r="G149" s="177" t="s">
        <v>172</v>
      </c>
      <c r="H149" s="178">
        <v>58.177</v>
      </c>
      <c r="I149" s="179"/>
      <c r="J149" s="180">
        <f>ROUND(I149*H149,2)</f>
        <v>0</v>
      </c>
      <c r="K149" s="176" t="s">
        <v>128</v>
      </c>
      <c r="L149" s="40"/>
      <c r="M149" s="181" t="s">
        <v>19</v>
      </c>
      <c r="N149" s="182" t="s">
        <v>43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129</v>
      </c>
      <c r="AT149" s="185" t="s">
        <v>124</v>
      </c>
      <c r="AU149" s="185" t="s">
        <v>82</v>
      </c>
      <c r="AY149" s="18" t="s">
        <v>122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80</v>
      </c>
      <c r="BK149" s="186">
        <f>ROUND(I149*H149,2)</f>
        <v>0</v>
      </c>
      <c r="BL149" s="18" t="s">
        <v>129</v>
      </c>
      <c r="BM149" s="185" t="s">
        <v>306</v>
      </c>
    </row>
    <row r="150" spans="1:47" s="2" customFormat="1" ht="11.25">
      <c r="A150" s="35"/>
      <c r="B150" s="36"/>
      <c r="C150" s="37"/>
      <c r="D150" s="187" t="s">
        <v>131</v>
      </c>
      <c r="E150" s="37"/>
      <c r="F150" s="188" t="s">
        <v>251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131</v>
      </c>
      <c r="AU150" s="18" t="s">
        <v>82</v>
      </c>
    </row>
    <row r="151" spans="2:63" s="12" customFormat="1" ht="25.9" customHeight="1">
      <c r="B151" s="158"/>
      <c r="C151" s="159"/>
      <c r="D151" s="160" t="s">
        <v>71</v>
      </c>
      <c r="E151" s="161" t="s">
        <v>252</v>
      </c>
      <c r="F151" s="161" t="s">
        <v>253</v>
      </c>
      <c r="G151" s="159"/>
      <c r="H151" s="159"/>
      <c r="I151" s="162"/>
      <c r="J151" s="163">
        <f>BK151</f>
        <v>0</v>
      </c>
      <c r="K151" s="159"/>
      <c r="L151" s="164"/>
      <c r="M151" s="165"/>
      <c r="N151" s="166"/>
      <c r="O151" s="166"/>
      <c r="P151" s="167">
        <f>P152</f>
        <v>0</v>
      </c>
      <c r="Q151" s="166"/>
      <c r="R151" s="167">
        <f>R152</f>
        <v>0</v>
      </c>
      <c r="S151" s="166"/>
      <c r="T151" s="168">
        <f>T152</f>
        <v>0</v>
      </c>
      <c r="AR151" s="169" t="s">
        <v>154</v>
      </c>
      <c r="AT151" s="170" t="s">
        <v>71</v>
      </c>
      <c r="AU151" s="170" t="s">
        <v>72</v>
      </c>
      <c r="AY151" s="169" t="s">
        <v>122</v>
      </c>
      <c r="BK151" s="171">
        <f>BK152</f>
        <v>0</v>
      </c>
    </row>
    <row r="152" spans="2:63" s="12" customFormat="1" ht="22.9" customHeight="1">
      <c r="B152" s="158"/>
      <c r="C152" s="159"/>
      <c r="D152" s="160" t="s">
        <v>71</v>
      </c>
      <c r="E152" s="172" t="s">
        <v>254</v>
      </c>
      <c r="F152" s="172" t="s">
        <v>255</v>
      </c>
      <c r="G152" s="159"/>
      <c r="H152" s="159"/>
      <c r="I152" s="162"/>
      <c r="J152" s="173">
        <f>BK152</f>
        <v>0</v>
      </c>
      <c r="K152" s="159"/>
      <c r="L152" s="164"/>
      <c r="M152" s="165"/>
      <c r="N152" s="166"/>
      <c r="O152" s="166"/>
      <c r="P152" s="167">
        <f>SUM(P153:P154)</f>
        <v>0</v>
      </c>
      <c r="Q152" s="166"/>
      <c r="R152" s="167">
        <f>SUM(R153:R154)</f>
        <v>0</v>
      </c>
      <c r="S152" s="166"/>
      <c r="T152" s="168">
        <f>SUM(T153:T154)</f>
        <v>0</v>
      </c>
      <c r="AR152" s="169" t="s">
        <v>154</v>
      </c>
      <c r="AT152" s="170" t="s">
        <v>71</v>
      </c>
      <c r="AU152" s="170" t="s">
        <v>80</v>
      </c>
      <c r="AY152" s="169" t="s">
        <v>122</v>
      </c>
      <c r="BK152" s="171">
        <f>SUM(BK153:BK154)</f>
        <v>0</v>
      </c>
    </row>
    <row r="153" spans="1:65" s="2" customFormat="1" ht="16.5" customHeight="1">
      <c r="A153" s="35"/>
      <c r="B153" s="36"/>
      <c r="C153" s="174" t="s">
        <v>256</v>
      </c>
      <c r="D153" s="174" t="s">
        <v>124</v>
      </c>
      <c r="E153" s="175" t="s">
        <v>257</v>
      </c>
      <c r="F153" s="176" t="s">
        <v>255</v>
      </c>
      <c r="G153" s="177" t="s">
        <v>258</v>
      </c>
      <c r="H153" s="178">
        <v>1</v>
      </c>
      <c r="I153" s="179"/>
      <c r="J153" s="180">
        <f>ROUND(I153*H153,2)</f>
        <v>0</v>
      </c>
      <c r="K153" s="176" t="s">
        <v>128</v>
      </c>
      <c r="L153" s="40"/>
      <c r="M153" s="181" t="s">
        <v>19</v>
      </c>
      <c r="N153" s="182" t="s">
        <v>43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259</v>
      </c>
      <c r="AT153" s="185" t="s">
        <v>124</v>
      </c>
      <c r="AU153" s="185" t="s">
        <v>82</v>
      </c>
      <c r="AY153" s="18" t="s">
        <v>122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259</v>
      </c>
      <c r="BM153" s="185" t="s">
        <v>307</v>
      </c>
    </row>
    <row r="154" spans="1:47" s="2" customFormat="1" ht="11.25">
      <c r="A154" s="35"/>
      <c r="B154" s="36"/>
      <c r="C154" s="37"/>
      <c r="D154" s="187" t="s">
        <v>131</v>
      </c>
      <c r="E154" s="37"/>
      <c r="F154" s="188" t="s">
        <v>261</v>
      </c>
      <c r="G154" s="37"/>
      <c r="H154" s="37"/>
      <c r="I154" s="189"/>
      <c r="J154" s="37"/>
      <c r="K154" s="37"/>
      <c r="L154" s="40"/>
      <c r="M154" s="224"/>
      <c r="N154" s="225"/>
      <c r="O154" s="226"/>
      <c r="P154" s="226"/>
      <c r="Q154" s="226"/>
      <c r="R154" s="226"/>
      <c r="S154" s="226"/>
      <c r="T154" s="227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131</v>
      </c>
      <c r="AU154" s="18" t="s">
        <v>82</v>
      </c>
    </row>
    <row r="155" spans="1:31" s="2" customFormat="1" ht="6.95" customHeight="1">
      <c r="A155" s="35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yQduQRJIkB+JaWSvE/o13GxDx9e2+0vA8mlRp6fYdpVr+1aL9Gsb4+Av+dAEE7VgxjKnCyRnyuuDVvlz14a+Og==" saltValue="QCVkBmzNuikmf1bG/eI3eX7hkhL7IKGFemdc+JJa1ONLbu8XHF2T0BpX6gcHOlceDPzcf5nB+BwsTWvcylZ7fw==" spinCount="100000" sheet="1" objects="1" scenarios="1" formatColumns="0" formatRows="0" autoFilter="0"/>
  <autoFilter ref="C86:K15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7170"/>
    <hyperlink ref="F98" r:id="rId2" display="https://podminky.urs.cz/item/CS_URS_2023_01/113108441"/>
    <hyperlink ref="F100" r:id="rId3" display="https://podminky.urs.cz/item/CS_URS_2023_01/113202111"/>
    <hyperlink ref="F103" r:id="rId4" display="https://podminky.urs.cz/item/CS_URS_2023_01/132151101"/>
    <hyperlink ref="F107" r:id="rId5" display="https://podminky.urs.cz/item/CS_URS_2023_01/167151101"/>
    <hyperlink ref="F109" r:id="rId6" display="https://podminky.urs.cz/item/CS_URS_2023_01/162751114"/>
    <hyperlink ref="F111" r:id="rId7" display="https://podminky.urs.cz/item/CS_URS_2023_01/171251201"/>
    <hyperlink ref="F113" r:id="rId8" display="https://podminky.urs.cz/item/CS_URS_2023_01/171201221"/>
    <hyperlink ref="F116" r:id="rId9" display="https://podminky.urs.cz/item/CS_URS_2023_01/181311103"/>
    <hyperlink ref="F122" r:id="rId10" display="https://podminky.urs.cz/item/CS_URS_2023_01/181411131"/>
    <hyperlink ref="F127" r:id="rId11" display="https://podminky.urs.cz/item/CS_URS_2023_01/566501111"/>
    <hyperlink ref="F131" r:id="rId12" display="https://podminky.urs.cz/item/CS_URS_2023_01/596811311"/>
    <hyperlink ref="F136" r:id="rId13" display="https://podminky.urs.cz/item/CS_URS_2023_01/916331112"/>
    <hyperlink ref="F142" r:id="rId14" display="https://podminky.urs.cz/item/CS_URS_2023_01/997013501"/>
    <hyperlink ref="F144" r:id="rId15" display="https://podminky.urs.cz/item/CS_URS_2023_01/997013509"/>
    <hyperlink ref="F147" r:id="rId16" display="https://podminky.urs.cz/item/CS_URS_2023_01/997013601"/>
    <hyperlink ref="F150" r:id="rId17" display="https://podminky.urs.cz/item/CS_URS_2023_01/998223011"/>
    <hyperlink ref="F154" r:id="rId18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0" t="str">
        <f>'Rekapitulace stavby'!K6</f>
        <v>ZŠ Běžecká - oprava chodníků</v>
      </c>
      <c r="F7" s="361"/>
      <c r="G7" s="361"/>
      <c r="H7" s="361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2" t="s">
        <v>308</v>
      </c>
      <c r="F9" s="363"/>
      <c r="G9" s="363"/>
      <c r="H9" s="36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1. 6. 2023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4" t="str">
        <f>'Rekapitulace stavby'!E14</f>
        <v>Vyplň údaj</v>
      </c>
      <c r="F18" s="365"/>
      <c r="G18" s="365"/>
      <c r="H18" s="36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6" t="s">
        <v>19</v>
      </c>
      <c r="F27" s="366"/>
      <c r="G27" s="366"/>
      <c r="H27" s="36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ROUND((SUM(BE87:BE156)),2)</f>
        <v>0</v>
      </c>
      <c r="G33" s="35"/>
      <c r="H33" s="35"/>
      <c r="I33" s="119">
        <v>0.21</v>
      </c>
      <c r="J33" s="118">
        <f>ROUND(((SUM(BE87:BE156))*I33),2)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ROUND((SUM(BF87:BF156)),2)</f>
        <v>0</v>
      </c>
      <c r="G34" s="35"/>
      <c r="H34" s="35"/>
      <c r="I34" s="119">
        <v>0.15</v>
      </c>
      <c r="J34" s="118">
        <f>ROUND(((SUM(BF87:BF156))*I34),2)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ROUND((SUM(BG87:BG156)),2)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ROUND((SUM(BH87:BH156)),2)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ROUND((SUM(BI87:BI156)),2)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7" t="str">
        <f>E7</f>
        <v>ZŠ Běžecká - oprava chodníků</v>
      </c>
      <c r="F48" s="368"/>
      <c r="G48" s="368"/>
      <c r="H48" s="36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03 - Chodník u družiny</v>
      </c>
      <c r="F50" s="369"/>
      <c r="G50" s="369"/>
      <c r="H50" s="36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Sokolov, Běžecká 2055</v>
      </c>
      <c r="G52" s="37"/>
      <c r="H52" s="37"/>
      <c r="I52" s="30" t="s">
        <v>23</v>
      </c>
      <c r="J52" s="60" t="str">
        <f>IF(J12="","",J12)</f>
        <v>1. 6. 2023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Sokolov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Michal Kubelka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101</v>
      </c>
      <c r="E62" s="144"/>
      <c r="F62" s="144"/>
      <c r="G62" s="144"/>
      <c r="H62" s="144"/>
      <c r="I62" s="144"/>
      <c r="J62" s="145">
        <f>J127</f>
        <v>0</v>
      </c>
      <c r="K62" s="142"/>
      <c r="L62" s="146"/>
    </row>
    <row r="63" spans="2:12" s="10" customFormat="1" ht="19.9" customHeight="1">
      <c r="B63" s="141"/>
      <c r="C63" s="142"/>
      <c r="D63" s="143" t="s">
        <v>102</v>
      </c>
      <c r="E63" s="144"/>
      <c r="F63" s="144"/>
      <c r="G63" s="144"/>
      <c r="H63" s="144"/>
      <c r="I63" s="144"/>
      <c r="J63" s="145">
        <f>J136</f>
        <v>0</v>
      </c>
      <c r="K63" s="142"/>
      <c r="L63" s="146"/>
    </row>
    <row r="64" spans="2:12" s="10" customFormat="1" ht="19.9" customHeight="1">
      <c r="B64" s="141"/>
      <c r="C64" s="142"/>
      <c r="D64" s="143" t="s">
        <v>103</v>
      </c>
      <c r="E64" s="144"/>
      <c r="F64" s="144"/>
      <c r="G64" s="144"/>
      <c r="H64" s="144"/>
      <c r="I64" s="144"/>
      <c r="J64" s="145">
        <f>J142</f>
        <v>0</v>
      </c>
      <c r="K64" s="142"/>
      <c r="L64" s="146"/>
    </row>
    <row r="65" spans="2:12" s="10" customFormat="1" ht="19.9" customHeight="1">
      <c r="B65" s="141"/>
      <c r="C65" s="142"/>
      <c r="D65" s="143" t="s">
        <v>104</v>
      </c>
      <c r="E65" s="144"/>
      <c r="F65" s="144"/>
      <c r="G65" s="144"/>
      <c r="H65" s="144"/>
      <c r="I65" s="144"/>
      <c r="J65" s="145">
        <f>J150</f>
        <v>0</v>
      </c>
      <c r="K65" s="142"/>
      <c r="L65" s="146"/>
    </row>
    <row r="66" spans="2:12" s="9" customFormat="1" ht="24.95" customHeight="1">
      <c r="B66" s="135"/>
      <c r="C66" s="136"/>
      <c r="D66" s="137" t="s">
        <v>105</v>
      </c>
      <c r="E66" s="138"/>
      <c r="F66" s="138"/>
      <c r="G66" s="138"/>
      <c r="H66" s="138"/>
      <c r="I66" s="138"/>
      <c r="J66" s="139">
        <f>J153</f>
        <v>0</v>
      </c>
      <c r="K66" s="136"/>
      <c r="L66" s="140"/>
    </row>
    <row r="67" spans="2:12" s="10" customFormat="1" ht="19.9" customHeight="1">
      <c r="B67" s="141"/>
      <c r="C67" s="142"/>
      <c r="D67" s="143" t="s">
        <v>106</v>
      </c>
      <c r="E67" s="144"/>
      <c r="F67" s="144"/>
      <c r="G67" s="144"/>
      <c r="H67" s="144"/>
      <c r="I67" s="144"/>
      <c r="J67" s="145">
        <f>J154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107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7" t="str">
        <f>E7</f>
        <v>ZŠ Běžecká - oprava chodníků</v>
      </c>
      <c r="F77" s="368"/>
      <c r="G77" s="368"/>
      <c r="H77" s="36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93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03 - Chodník u družiny</v>
      </c>
      <c r="F79" s="369"/>
      <c r="G79" s="369"/>
      <c r="H79" s="36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Sokolov, Běžecká 2055</v>
      </c>
      <c r="G81" s="37"/>
      <c r="H81" s="37"/>
      <c r="I81" s="30" t="s">
        <v>23</v>
      </c>
      <c r="J81" s="60" t="str">
        <f>IF(J12="","",J12)</f>
        <v>1. 6. 2023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Sokolov</v>
      </c>
      <c r="G83" s="37"/>
      <c r="H83" s="37"/>
      <c r="I83" s="30" t="s">
        <v>31</v>
      </c>
      <c r="J83" s="33" t="str">
        <f>E21</f>
        <v xml:space="preserve"> 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Michal Kubelka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108</v>
      </c>
      <c r="D86" s="150" t="s">
        <v>57</v>
      </c>
      <c r="E86" s="150" t="s">
        <v>53</v>
      </c>
      <c r="F86" s="150" t="s">
        <v>54</v>
      </c>
      <c r="G86" s="150" t="s">
        <v>109</v>
      </c>
      <c r="H86" s="150" t="s">
        <v>110</v>
      </c>
      <c r="I86" s="150" t="s">
        <v>111</v>
      </c>
      <c r="J86" s="150" t="s">
        <v>97</v>
      </c>
      <c r="K86" s="151" t="s">
        <v>112</v>
      </c>
      <c r="L86" s="152"/>
      <c r="M86" s="69" t="s">
        <v>19</v>
      </c>
      <c r="N86" s="70" t="s">
        <v>42</v>
      </c>
      <c r="O86" s="70" t="s">
        <v>113</v>
      </c>
      <c r="P86" s="70" t="s">
        <v>114</v>
      </c>
      <c r="Q86" s="70" t="s">
        <v>115</v>
      </c>
      <c r="R86" s="70" t="s">
        <v>116</v>
      </c>
      <c r="S86" s="70" t="s">
        <v>117</v>
      </c>
      <c r="T86" s="71" t="s">
        <v>118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119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P88+P153</f>
        <v>0</v>
      </c>
      <c r="Q87" s="73"/>
      <c r="R87" s="155">
        <f>R88+R153</f>
        <v>46.777952</v>
      </c>
      <c r="S87" s="73"/>
      <c r="T87" s="156">
        <f>T88+T153</f>
        <v>41.584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98</v>
      </c>
      <c r="BK87" s="157">
        <f>BK88+BK153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120</v>
      </c>
      <c r="F88" s="161" t="s">
        <v>121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P89+P127+P136+P142+P150</f>
        <v>0</v>
      </c>
      <c r="Q88" s="166"/>
      <c r="R88" s="167">
        <f>R89+R127+R136+R142+R150</f>
        <v>46.777952</v>
      </c>
      <c r="S88" s="166"/>
      <c r="T88" s="168">
        <f>T89+T127+T136+T142+T150</f>
        <v>41.584</v>
      </c>
      <c r="AR88" s="169" t="s">
        <v>80</v>
      </c>
      <c r="AT88" s="170" t="s">
        <v>71</v>
      </c>
      <c r="AU88" s="170" t="s">
        <v>72</v>
      </c>
      <c r="AY88" s="169" t="s">
        <v>122</v>
      </c>
      <c r="BK88" s="171">
        <f>BK89+BK127+BK136+BK142+BK150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80</v>
      </c>
      <c r="F89" s="172" t="s">
        <v>123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SUM(P90:P126)</f>
        <v>0</v>
      </c>
      <c r="Q89" s="166"/>
      <c r="R89" s="167">
        <f>SUM(R90:R126)</f>
        <v>6.6245519999999996</v>
      </c>
      <c r="S89" s="166"/>
      <c r="T89" s="168">
        <f>SUM(T90:T126)</f>
        <v>41.584</v>
      </c>
      <c r="AR89" s="169" t="s">
        <v>80</v>
      </c>
      <c r="AT89" s="170" t="s">
        <v>71</v>
      </c>
      <c r="AU89" s="170" t="s">
        <v>80</v>
      </c>
      <c r="AY89" s="169" t="s">
        <v>122</v>
      </c>
      <c r="BK89" s="171">
        <f>SUM(BK90:BK126)</f>
        <v>0</v>
      </c>
    </row>
    <row r="90" spans="1:65" s="2" customFormat="1" ht="33" customHeight="1">
      <c r="A90" s="35"/>
      <c r="B90" s="36"/>
      <c r="C90" s="174" t="s">
        <v>80</v>
      </c>
      <c r="D90" s="174" t="s">
        <v>124</v>
      </c>
      <c r="E90" s="175" t="s">
        <v>309</v>
      </c>
      <c r="F90" s="176" t="s">
        <v>310</v>
      </c>
      <c r="G90" s="177" t="s">
        <v>127</v>
      </c>
      <c r="H90" s="178">
        <v>4.6</v>
      </c>
      <c r="I90" s="179"/>
      <c r="J90" s="180">
        <f>ROUND(I90*H90,2)</f>
        <v>0</v>
      </c>
      <c r="K90" s="176" t="s">
        <v>128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0.26</v>
      </c>
      <c r="T90" s="184">
        <f>S90*H90</f>
        <v>1.196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129</v>
      </c>
      <c r="AT90" s="185" t="s">
        <v>124</v>
      </c>
      <c r="AU90" s="185" t="s">
        <v>82</v>
      </c>
      <c r="AY90" s="18" t="s">
        <v>122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129</v>
      </c>
      <c r="BM90" s="185" t="s">
        <v>311</v>
      </c>
    </row>
    <row r="91" spans="1:47" s="2" customFormat="1" ht="11.25">
      <c r="A91" s="35"/>
      <c r="B91" s="36"/>
      <c r="C91" s="37"/>
      <c r="D91" s="187" t="s">
        <v>131</v>
      </c>
      <c r="E91" s="37"/>
      <c r="F91" s="188" t="s">
        <v>312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131</v>
      </c>
      <c r="AU91" s="18" t="s">
        <v>82</v>
      </c>
    </row>
    <row r="92" spans="2:51" s="13" customFormat="1" ht="11.25">
      <c r="B92" s="192"/>
      <c r="C92" s="193"/>
      <c r="D92" s="194" t="s">
        <v>133</v>
      </c>
      <c r="E92" s="195" t="s">
        <v>19</v>
      </c>
      <c r="F92" s="196" t="s">
        <v>313</v>
      </c>
      <c r="G92" s="193"/>
      <c r="H92" s="195" t="s">
        <v>19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133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122</v>
      </c>
    </row>
    <row r="93" spans="2:51" s="14" customFormat="1" ht="11.25">
      <c r="B93" s="203"/>
      <c r="C93" s="204"/>
      <c r="D93" s="194" t="s">
        <v>133</v>
      </c>
      <c r="E93" s="205" t="s">
        <v>19</v>
      </c>
      <c r="F93" s="206" t="s">
        <v>314</v>
      </c>
      <c r="G93" s="204"/>
      <c r="H93" s="207">
        <v>4.6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133</v>
      </c>
      <c r="AU93" s="213" t="s">
        <v>82</v>
      </c>
      <c r="AV93" s="14" t="s">
        <v>82</v>
      </c>
      <c r="AW93" s="14" t="s">
        <v>33</v>
      </c>
      <c r="AX93" s="14" t="s">
        <v>80</v>
      </c>
      <c r="AY93" s="213" t="s">
        <v>122</v>
      </c>
    </row>
    <row r="94" spans="1:65" s="2" customFormat="1" ht="16.5" customHeight="1">
      <c r="A94" s="35"/>
      <c r="B94" s="36"/>
      <c r="C94" s="174" t="s">
        <v>82</v>
      </c>
      <c r="D94" s="174" t="s">
        <v>124</v>
      </c>
      <c r="E94" s="175" t="s">
        <v>315</v>
      </c>
      <c r="F94" s="176" t="s">
        <v>316</v>
      </c>
      <c r="G94" s="177" t="s">
        <v>143</v>
      </c>
      <c r="H94" s="178">
        <v>46</v>
      </c>
      <c r="I94" s="179"/>
      <c r="J94" s="180">
        <f>ROUND(I94*H94,2)</f>
        <v>0</v>
      </c>
      <c r="K94" s="176" t="s">
        <v>19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129</v>
      </c>
      <c r="AT94" s="185" t="s">
        <v>124</v>
      </c>
      <c r="AU94" s="185" t="s">
        <v>82</v>
      </c>
      <c r="AY94" s="18" t="s">
        <v>122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129</v>
      </c>
      <c r="BM94" s="185" t="s">
        <v>317</v>
      </c>
    </row>
    <row r="95" spans="1:65" s="2" customFormat="1" ht="37.9" customHeight="1">
      <c r="A95" s="35"/>
      <c r="B95" s="36"/>
      <c r="C95" s="174" t="s">
        <v>140</v>
      </c>
      <c r="D95" s="174" t="s">
        <v>124</v>
      </c>
      <c r="E95" s="175" t="s">
        <v>264</v>
      </c>
      <c r="F95" s="176" t="s">
        <v>265</v>
      </c>
      <c r="G95" s="177" t="s">
        <v>127</v>
      </c>
      <c r="H95" s="178">
        <v>89.7</v>
      </c>
      <c r="I95" s="179"/>
      <c r="J95" s="180">
        <f>ROUND(I95*H95,2)</f>
        <v>0</v>
      </c>
      <c r="K95" s="176" t="s">
        <v>128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0.24</v>
      </c>
      <c r="T95" s="184">
        <f>S95*H95</f>
        <v>21.528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129</v>
      </c>
      <c r="AT95" s="185" t="s">
        <v>124</v>
      </c>
      <c r="AU95" s="185" t="s">
        <v>82</v>
      </c>
      <c r="AY95" s="18" t="s">
        <v>122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129</v>
      </c>
      <c r="BM95" s="185" t="s">
        <v>318</v>
      </c>
    </row>
    <row r="96" spans="1:47" s="2" customFormat="1" ht="11.25">
      <c r="A96" s="35"/>
      <c r="B96" s="36"/>
      <c r="C96" s="37"/>
      <c r="D96" s="187" t="s">
        <v>131</v>
      </c>
      <c r="E96" s="37"/>
      <c r="F96" s="188" t="s">
        <v>267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131</v>
      </c>
      <c r="AU96" s="18" t="s">
        <v>82</v>
      </c>
    </row>
    <row r="97" spans="2:51" s="13" customFormat="1" ht="11.25">
      <c r="B97" s="192"/>
      <c r="C97" s="193"/>
      <c r="D97" s="194" t="s">
        <v>133</v>
      </c>
      <c r="E97" s="195" t="s">
        <v>19</v>
      </c>
      <c r="F97" s="196" t="s">
        <v>134</v>
      </c>
      <c r="G97" s="193"/>
      <c r="H97" s="195" t="s">
        <v>19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133</v>
      </c>
      <c r="AU97" s="202" t="s">
        <v>82</v>
      </c>
      <c r="AV97" s="13" t="s">
        <v>80</v>
      </c>
      <c r="AW97" s="13" t="s">
        <v>33</v>
      </c>
      <c r="AX97" s="13" t="s">
        <v>72</v>
      </c>
      <c r="AY97" s="202" t="s">
        <v>122</v>
      </c>
    </row>
    <row r="98" spans="2:51" s="14" customFormat="1" ht="11.25">
      <c r="B98" s="203"/>
      <c r="C98" s="204"/>
      <c r="D98" s="194" t="s">
        <v>133</v>
      </c>
      <c r="E98" s="205" t="s">
        <v>19</v>
      </c>
      <c r="F98" s="206" t="s">
        <v>319</v>
      </c>
      <c r="G98" s="204"/>
      <c r="H98" s="207">
        <v>89.7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133</v>
      </c>
      <c r="AU98" s="213" t="s">
        <v>82</v>
      </c>
      <c r="AV98" s="14" t="s">
        <v>82</v>
      </c>
      <c r="AW98" s="14" t="s">
        <v>33</v>
      </c>
      <c r="AX98" s="14" t="s">
        <v>80</v>
      </c>
      <c r="AY98" s="213" t="s">
        <v>122</v>
      </c>
    </row>
    <row r="99" spans="1:65" s="2" customFormat="1" ht="24.2" customHeight="1">
      <c r="A99" s="35"/>
      <c r="B99" s="36"/>
      <c r="C99" s="174" t="s">
        <v>129</v>
      </c>
      <c r="D99" s="174" t="s">
        <v>124</v>
      </c>
      <c r="E99" s="175" t="s">
        <v>136</v>
      </c>
      <c r="F99" s="176" t="s">
        <v>137</v>
      </c>
      <c r="G99" s="177" t="s">
        <v>127</v>
      </c>
      <c r="H99" s="178">
        <v>89.7</v>
      </c>
      <c r="I99" s="179"/>
      <c r="J99" s="180">
        <f>ROUND(I99*H99,2)</f>
        <v>0</v>
      </c>
      <c r="K99" s="176" t="s">
        <v>128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129</v>
      </c>
      <c r="AT99" s="185" t="s">
        <v>124</v>
      </c>
      <c r="AU99" s="185" t="s">
        <v>82</v>
      </c>
      <c r="AY99" s="18" t="s">
        <v>122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129</v>
      </c>
      <c r="BM99" s="185" t="s">
        <v>320</v>
      </c>
    </row>
    <row r="100" spans="1:47" s="2" customFormat="1" ht="11.25">
      <c r="A100" s="35"/>
      <c r="B100" s="36"/>
      <c r="C100" s="37"/>
      <c r="D100" s="187" t="s">
        <v>131</v>
      </c>
      <c r="E100" s="37"/>
      <c r="F100" s="188" t="s">
        <v>139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131</v>
      </c>
      <c r="AU100" s="18" t="s">
        <v>82</v>
      </c>
    </row>
    <row r="101" spans="1:65" s="2" customFormat="1" ht="24.2" customHeight="1">
      <c r="A101" s="35"/>
      <c r="B101" s="36"/>
      <c r="C101" s="174" t="s">
        <v>154</v>
      </c>
      <c r="D101" s="174" t="s">
        <v>124</v>
      </c>
      <c r="E101" s="175" t="s">
        <v>141</v>
      </c>
      <c r="F101" s="176" t="s">
        <v>142</v>
      </c>
      <c r="G101" s="177" t="s">
        <v>143</v>
      </c>
      <c r="H101" s="178">
        <v>92</v>
      </c>
      <c r="I101" s="179"/>
      <c r="J101" s="180">
        <f>ROUND(I101*H101,2)</f>
        <v>0</v>
      </c>
      <c r="K101" s="176" t="s">
        <v>128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0.205</v>
      </c>
      <c r="T101" s="184">
        <f>S101*H101</f>
        <v>18.86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129</v>
      </c>
      <c r="AT101" s="185" t="s">
        <v>124</v>
      </c>
      <c r="AU101" s="185" t="s">
        <v>82</v>
      </c>
      <c r="AY101" s="18" t="s">
        <v>122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129</v>
      </c>
      <c r="BM101" s="185" t="s">
        <v>321</v>
      </c>
    </row>
    <row r="102" spans="1:47" s="2" customFormat="1" ht="11.25">
      <c r="A102" s="35"/>
      <c r="B102" s="36"/>
      <c r="C102" s="37"/>
      <c r="D102" s="187" t="s">
        <v>131</v>
      </c>
      <c r="E102" s="37"/>
      <c r="F102" s="188" t="s">
        <v>145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131</v>
      </c>
      <c r="AU102" s="18" t="s">
        <v>82</v>
      </c>
    </row>
    <row r="103" spans="2:51" s="14" customFormat="1" ht="11.25">
      <c r="B103" s="203"/>
      <c r="C103" s="204"/>
      <c r="D103" s="194" t="s">
        <v>133</v>
      </c>
      <c r="E103" s="205" t="s">
        <v>19</v>
      </c>
      <c r="F103" s="206" t="s">
        <v>322</v>
      </c>
      <c r="G103" s="204"/>
      <c r="H103" s="207">
        <v>92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133</v>
      </c>
      <c r="AU103" s="213" t="s">
        <v>82</v>
      </c>
      <c r="AV103" s="14" t="s">
        <v>82</v>
      </c>
      <c r="AW103" s="14" t="s">
        <v>33</v>
      </c>
      <c r="AX103" s="14" t="s">
        <v>80</v>
      </c>
      <c r="AY103" s="213" t="s">
        <v>122</v>
      </c>
    </row>
    <row r="104" spans="1:65" s="2" customFormat="1" ht="24.2" customHeight="1">
      <c r="A104" s="35"/>
      <c r="B104" s="36"/>
      <c r="C104" s="174" t="s">
        <v>159</v>
      </c>
      <c r="D104" s="174" t="s">
        <v>124</v>
      </c>
      <c r="E104" s="175" t="s">
        <v>147</v>
      </c>
      <c r="F104" s="176" t="s">
        <v>148</v>
      </c>
      <c r="G104" s="177" t="s">
        <v>149</v>
      </c>
      <c r="H104" s="178">
        <v>5.52</v>
      </c>
      <c r="I104" s="179"/>
      <c r="J104" s="180">
        <f>ROUND(I104*H104,2)</f>
        <v>0</v>
      </c>
      <c r="K104" s="176" t="s">
        <v>128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129</v>
      </c>
      <c r="AT104" s="185" t="s">
        <v>124</v>
      </c>
      <c r="AU104" s="185" t="s">
        <v>82</v>
      </c>
      <c r="AY104" s="18" t="s">
        <v>122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129</v>
      </c>
      <c r="BM104" s="185" t="s">
        <v>323</v>
      </c>
    </row>
    <row r="105" spans="1:47" s="2" customFormat="1" ht="11.25">
      <c r="A105" s="35"/>
      <c r="B105" s="36"/>
      <c r="C105" s="37"/>
      <c r="D105" s="187" t="s">
        <v>131</v>
      </c>
      <c r="E105" s="37"/>
      <c r="F105" s="188" t="s">
        <v>151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131</v>
      </c>
      <c r="AU105" s="18" t="s">
        <v>82</v>
      </c>
    </row>
    <row r="106" spans="2:51" s="13" customFormat="1" ht="11.25">
      <c r="B106" s="192"/>
      <c r="C106" s="193"/>
      <c r="D106" s="194" t="s">
        <v>133</v>
      </c>
      <c r="E106" s="195" t="s">
        <v>19</v>
      </c>
      <c r="F106" s="196" t="s">
        <v>152</v>
      </c>
      <c r="G106" s="193"/>
      <c r="H106" s="195" t="s">
        <v>19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133</v>
      </c>
      <c r="AU106" s="202" t="s">
        <v>82</v>
      </c>
      <c r="AV106" s="13" t="s">
        <v>80</v>
      </c>
      <c r="AW106" s="13" t="s">
        <v>33</v>
      </c>
      <c r="AX106" s="13" t="s">
        <v>72</v>
      </c>
      <c r="AY106" s="202" t="s">
        <v>122</v>
      </c>
    </row>
    <row r="107" spans="2:51" s="14" customFormat="1" ht="11.25">
      <c r="B107" s="203"/>
      <c r="C107" s="204"/>
      <c r="D107" s="194" t="s">
        <v>133</v>
      </c>
      <c r="E107" s="205" t="s">
        <v>19</v>
      </c>
      <c r="F107" s="206" t="s">
        <v>324</v>
      </c>
      <c r="G107" s="204"/>
      <c r="H107" s="207">
        <v>5.52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133</v>
      </c>
      <c r="AU107" s="213" t="s">
        <v>82</v>
      </c>
      <c r="AV107" s="14" t="s">
        <v>82</v>
      </c>
      <c r="AW107" s="14" t="s">
        <v>33</v>
      </c>
      <c r="AX107" s="14" t="s">
        <v>80</v>
      </c>
      <c r="AY107" s="213" t="s">
        <v>122</v>
      </c>
    </row>
    <row r="108" spans="1:65" s="2" customFormat="1" ht="37.9" customHeight="1">
      <c r="A108" s="35"/>
      <c r="B108" s="36"/>
      <c r="C108" s="174" t="s">
        <v>164</v>
      </c>
      <c r="D108" s="174" t="s">
        <v>124</v>
      </c>
      <c r="E108" s="175" t="s">
        <v>160</v>
      </c>
      <c r="F108" s="176" t="s">
        <v>161</v>
      </c>
      <c r="G108" s="177" t="s">
        <v>149</v>
      </c>
      <c r="H108" s="178">
        <v>5.52</v>
      </c>
      <c r="I108" s="179"/>
      <c r="J108" s="180">
        <f>ROUND(I108*H108,2)</f>
        <v>0</v>
      </c>
      <c r="K108" s="176" t="s">
        <v>128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129</v>
      </c>
      <c r="AT108" s="185" t="s">
        <v>124</v>
      </c>
      <c r="AU108" s="185" t="s">
        <v>82</v>
      </c>
      <c r="AY108" s="18" t="s">
        <v>122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129</v>
      </c>
      <c r="BM108" s="185" t="s">
        <v>325</v>
      </c>
    </row>
    <row r="109" spans="1:47" s="2" customFormat="1" ht="11.25">
      <c r="A109" s="35"/>
      <c r="B109" s="36"/>
      <c r="C109" s="37"/>
      <c r="D109" s="187" t="s">
        <v>131</v>
      </c>
      <c r="E109" s="37"/>
      <c r="F109" s="188" t="s">
        <v>163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131</v>
      </c>
      <c r="AU109" s="18" t="s">
        <v>82</v>
      </c>
    </row>
    <row r="110" spans="1:65" s="2" customFormat="1" ht="24.2" customHeight="1">
      <c r="A110" s="35"/>
      <c r="B110" s="36"/>
      <c r="C110" s="174" t="s">
        <v>169</v>
      </c>
      <c r="D110" s="174" t="s">
        <v>124</v>
      </c>
      <c r="E110" s="175" t="s">
        <v>155</v>
      </c>
      <c r="F110" s="176" t="s">
        <v>156</v>
      </c>
      <c r="G110" s="177" t="s">
        <v>149</v>
      </c>
      <c r="H110" s="178">
        <v>5.52</v>
      </c>
      <c r="I110" s="179"/>
      <c r="J110" s="180">
        <f>ROUND(I110*H110,2)</f>
        <v>0</v>
      </c>
      <c r="K110" s="176" t="s">
        <v>128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129</v>
      </c>
      <c r="AT110" s="185" t="s">
        <v>124</v>
      </c>
      <c r="AU110" s="185" t="s">
        <v>82</v>
      </c>
      <c r="AY110" s="18" t="s">
        <v>122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129</v>
      </c>
      <c r="BM110" s="185" t="s">
        <v>326</v>
      </c>
    </row>
    <row r="111" spans="1:47" s="2" customFormat="1" ht="11.25">
      <c r="A111" s="35"/>
      <c r="B111" s="36"/>
      <c r="C111" s="37"/>
      <c r="D111" s="187" t="s">
        <v>131</v>
      </c>
      <c r="E111" s="37"/>
      <c r="F111" s="188" t="s">
        <v>158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131</v>
      </c>
      <c r="AU111" s="18" t="s">
        <v>82</v>
      </c>
    </row>
    <row r="112" spans="1:65" s="2" customFormat="1" ht="24.2" customHeight="1">
      <c r="A112" s="35"/>
      <c r="B112" s="36"/>
      <c r="C112" s="174" t="s">
        <v>176</v>
      </c>
      <c r="D112" s="174" t="s">
        <v>124</v>
      </c>
      <c r="E112" s="175" t="s">
        <v>165</v>
      </c>
      <c r="F112" s="176" t="s">
        <v>166</v>
      </c>
      <c r="G112" s="177" t="s">
        <v>149</v>
      </c>
      <c r="H112" s="178">
        <v>5.52</v>
      </c>
      <c r="I112" s="179"/>
      <c r="J112" s="180">
        <f>ROUND(I112*H112,2)</f>
        <v>0</v>
      </c>
      <c r="K112" s="176" t="s">
        <v>128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129</v>
      </c>
      <c r="AT112" s="185" t="s">
        <v>124</v>
      </c>
      <c r="AU112" s="185" t="s">
        <v>82</v>
      </c>
      <c r="AY112" s="18" t="s">
        <v>122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129</v>
      </c>
      <c r="BM112" s="185" t="s">
        <v>327</v>
      </c>
    </row>
    <row r="113" spans="1:47" s="2" customFormat="1" ht="11.25">
      <c r="A113" s="35"/>
      <c r="B113" s="36"/>
      <c r="C113" s="37"/>
      <c r="D113" s="187" t="s">
        <v>131</v>
      </c>
      <c r="E113" s="37"/>
      <c r="F113" s="188" t="s">
        <v>168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131</v>
      </c>
      <c r="AU113" s="18" t="s">
        <v>82</v>
      </c>
    </row>
    <row r="114" spans="1:65" s="2" customFormat="1" ht="24.2" customHeight="1">
      <c r="A114" s="35"/>
      <c r="B114" s="36"/>
      <c r="C114" s="174" t="s">
        <v>182</v>
      </c>
      <c r="D114" s="174" t="s">
        <v>124</v>
      </c>
      <c r="E114" s="175" t="s">
        <v>170</v>
      </c>
      <c r="F114" s="176" t="s">
        <v>171</v>
      </c>
      <c r="G114" s="177" t="s">
        <v>172</v>
      </c>
      <c r="H114" s="178">
        <v>9.936</v>
      </c>
      <c r="I114" s="179"/>
      <c r="J114" s="180">
        <f>ROUND(I114*H114,2)</f>
        <v>0</v>
      </c>
      <c r="K114" s="176" t="s">
        <v>128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129</v>
      </c>
      <c r="AT114" s="185" t="s">
        <v>124</v>
      </c>
      <c r="AU114" s="185" t="s">
        <v>82</v>
      </c>
      <c r="AY114" s="18" t="s">
        <v>122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129</v>
      </c>
      <c r="BM114" s="185" t="s">
        <v>328</v>
      </c>
    </row>
    <row r="115" spans="1:47" s="2" customFormat="1" ht="11.25">
      <c r="A115" s="35"/>
      <c r="B115" s="36"/>
      <c r="C115" s="37"/>
      <c r="D115" s="187" t="s">
        <v>131</v>
      </c>
      <c r="E115" s="37"/>
      <c r="F115" s="188" t="s">
        <v>174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131</v>
      </c>
      <c r="AU115" s="18" t="s">
        <v>82</v>
      </c>
    </row>
    <row r="116" spans="2:51" s="14" customFormat="1" ht="11.25">
      <c r="B116" s="203"/>
      <c r="C116" s="204"/>
      <c r="D116" s="194" t="s">
        <v>133</v>
      </c>
      <c r="E116" s="205" t="s">
        <v>19</v>
      </c>
      <c r="F116" s="206" t="s">
        <v>329</v>
      </c>
      <c r="G116" s="204"/>
      <c r="H116" s="207">
        <v>9.936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133</v>
      </c>
      <c r="AU116" s="213" t="s">
        <v>82</v>
      </c>
      <c r="AV116" s="14" t="s">
        <v>82</v>
      </c>
      <c r="AW116" s="14" t="s">
        <v>33</v>
      </c>
      <c r="AX116" s="14" t="s">
        <v>80</v>
      </c>
      <c r="AY116" s="213" t="s">
        <v>122</v>
      </c>
    </row>
    <row r="117" spans="1:65" s="2" customFormat="1" ht="24.2" customHeight="1">
      <c r="A117" s="35"/>
      <c r="B117" s="36"/>
      <c r="C117" s="174" t="s">
        <v>189</v>
      </c>
      <c r="D117" s="174" t="s">
        <v>124</v>
      </c>
      <c r="E117" s="175" t="s">
        <v>177</v>
      </c>
      <c r="F117" s="176" t="s">
        <v>178</v>
      </c>
      <c r="G117" s="177" t="s">
        <v>127</v>
      </c>
      <c r="H117" s="178">
        <v>27.6</v>
      </c>
      <c r="I117" s="179"/>
      <c r="J117" s="180">
        <f>ROUND(I117*H117,2)</f>
        <v>0</v>
      </c>
      <c r="K117" s="176" t="s">
        <v>128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129</v>
      </c>
      <c r="AT117" s="185" t="s">
        <v>124</v>
      </c>
      <c r="AU117" s="185" t="s">
        <v>82</v>
      </c>
      <c r="AY117" s="18" t="s">
        <v>122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129</v>
      </c>
      <c r="BM117" s="185" t="s">
        <v>330</v>
      </c>
    </row>
    <row r="118" spans="1:47" s="2" customFormat="1" ht="11.25">
      <c r="A118" s="35"/>
      <c r="B118" s="36"/>
      <c r="C118" s="37"/>
      <c r="D118" s="187" t="s">
        <v>131</v>
      </c>
      <c r="E118" s="37"/>
      <c r="F118" s="188" t="s">
        <v>180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131</v>
      </c>
      <c r="AU118" s="18" t="s">
        <v>82</v>
      </c>
    </row>
    <row r="119" spans="2:51" s="14" customFormat="1" ht="11.25">
      <c r="B119" s="203"/>
      <c r="C119" s="204"/>
      <c r="D119" s="194" t="s">
        <v>133</v>
      </c>
      <c r="E119" s="205" t="s">
        <v>19</v>
      </c>
      <c r="F119" s="206" t="s">
        <v>331</v>
      </c>
      <c r="G119" s="204"/>
      <c r="H119" s="207">
        <v>27.6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133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122</v>
      </c>
    </row>
    <row r="120" spans="1:65" s="2" customFormat="1" ht="16.5" customHeight="1">
      <c r="A120" s="35"/>
      <c r="B120" s="36"/>
      <c r="C120" s="214" t="s">
        <v>194</v>
      </c>
      <c r="D120" s="214" t="s">
        <v>183</v>
      </c>
      <c r="E120" s="215" t="s">
        <v>184</v>
      </c>
      <c r="F120" s="216" t="s">
        <v>185</v>
      </c>
      <c r="G120" s="217" t="s">
        <v>172</v>
      </c>
      <c r="H120" s="218">
        <v>6.624</v>
      </c>
      <c r="I120" s="219"/>
      <c r="J120" s="220">
        <f>ROUND(I120*H120,2)</f>
        <v>0</v>
      </c>
      <c r="K120" s="216" t="s">
        <v>128</v>
      </c>
      <c r="L120" s="221"/>
      <c r="M120" s="222" t="s">
        <v>19</v>
      </c>
      <c r="N120" s="223" t="s">
        <v>43</v>
      </c>
      <c r="O120" s="65"/>
      <c r="P120" s="183">
        <f>O120*H120</f>
        <v>0</v>
      </c>
      <c r="Q120" s="183">
        <v>1</v>
      </c>
      <c r="R120" s="183">
        <f>Q120*H120</f>
        <v>6.624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169</v>
      </c>
      <c r="AT120" s="185" t="s">
        <v>183</v>
      </c>
      <c r="AU120" s="185" t="s">
        <v>82</v>
      </c>
      <c r="AY120" s="18" t="s">
        <v>122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129</v>
      </c>
      <c r="BM120" s="185" t="s">
        <v>332</v>
      </c>
    </row>
    <row r="121" spans="2:51" s="14" customFormat="1" ht="11.25">
      <c r="B121" s="203"/>
      <c r="C121" s="204"/>
      <c r="D121" s="194" t="s">
        <v>133</v>
      </c>
      <c r="E121" s="205" t="s">
        <v>19</v>
      </c>
      <c r="F121" s="206" t="s">
        <v>333</v>
      </c>
      <c r="G121" s="204"/>
      <c r="H121" s="207">
        <v>4.14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133</v>
      </c>
      <c r="AU121" s="213" t="s">
        <v>82</v>
      </c>
      <c r="AV121" s="14" t="s">
        <v>82</v>
      </c>
      <c r="AW121" s="14" t="s">
        <v>33</v>
      </c>
      <c r="AX121" s="14" t="s">
        <v>80</v>
      </c>
      <c r="AY121" s="213" t="s">
        <v>122</v>
      </c>
    </row>
    <row r="122" spans="2:51" s="14" customFormat="1" ht="11.25">
      <c r="B122" s="203"/>
      <c r="C122" s="204"/>
      <c r="D122" s="194" t="s">
        <v>133</v>
      </c>
      <c r="E122" s="204"/>
      <c r="F122" s="206" t="s">
        <v>334</v>
      </c>
      <c r="G122" s="204"/>
      <c r="H122" s="207">
        <v>6.624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133</v>
      </c>
      <c r="AU122" s="213" t="s">
        <v>82</v>
      </c>
      <c r="AV122" s="14" t="s">
        <v>82</v>
      </c>
      <c r="AW122" s="14" t="s">
        <v>4</v>
      </c>
      <c r="AX122" s="14" t="s">
        <v>80</v>
      </c>
      <c r="AY122" s="213" t="s">
        <v>122</v>
      </c>
    </row>
    <row r="123" spans="1:65" s="2" customFormat="1" ht="24.2" customHeight="1">
      <c r="A123" s="35"/>
      <c r="B123" s="36"/>
      <c r="C123" s="174" t="s">
        <v>201</v>
      </c>
      <c r="D123" s="174" t="s">
        <v>124</v>
      </c>
      <c r="E123" s="175" t="s">
        <v>190</v>
      </c>
      <c r="F123" s="176" t="s">
        <v>191</v>
      </c>
      <c r="G123" s="177" t="s">
        <v>127</v>
      </c>
      <c r="H123" s="178">
        <v>27.6</v>
      </c>
      <c r="I123" s="179"/>
      <c r="J123" s="180">
        <f>ROUND(I123*H123,2)</f>
        <v>0</v>
      </c>
      <c r="K123" s="176" t="s">
        <v>128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129</v>
      </c>
      <c r="AT123" s="185" t="s">
        <v>124</v>
      </c>
      <c r="AU123" s="185" t="s">
        <v>82</v>
      </c>
      <c r="AY123" s="18" t="s">
        <v>122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129</v>
      </c>
      <c r="BM123" s="185" t="s">
        <v>335</v>
      </c>
    </row>
    <row r="124" spans="1:47" s="2" customFormat="1" ht="11.25">
      <c r="A124" s="35"/>
      <c r="B124" s="36"/>
      <c r="C124" s="37"/>
      <c r="D124" s="187" t="s">
        <v>131</v>
      </c>
      <c r="E124" s="37"/>
      <c r="F124" s="188" t="s">
        <v>193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131</v>
      </c>
      <c r="AU124" s="18" t="s">
        <v>82</v>
      </c>
    </row>
    <row r="125" spans="1:65" s="2" customFormat="1" ht="16.5" customHeight="1">
      <c r="A125" s="35"/>
      <c r="B125" s="36"/>
      <c r="C125" s="214" t="s">
        <v>208</v>
      </c>
      <c r="D125" s="214" t="s">
        <v>183</v>
      </c>
      <c r="E125" s="215" t="s">
        <v>195</v>
      </c>
      <c r="F125" s="216" t="s">
        <v>196</v>
      </c>
      <c r="G125" s="217" t="s">
        <v>197</v>
      </c>
      <c r="H125" s="218">
        <v>0.552</v>
      </c>
      <c r="I125" s="219"/>
      <c r="J125" s="220">
        <f>ROUND(I125*H125,2)</f>
        <v>0</v>
      </c>
      <c r="K125" s="216" t="s">
        <v>128</v>
      </c>
      <c r="L125" s="221"/>
      <c r="M125" s="222" t="s">
        <v>19</v>
      </c>
      <c r="N125" s="223" t="s">
        <v>43</v>
      </c>
      <c r="O125" s="65"/>
      <c r="P125" s="183">
        <f>O125*H125</f>
        <v>0</v>
      </c>
      <c r="Q125" s="183">
        <v>0.001</v>
      </c>
      <c r="R125" s="183">
        <f>Q125*H125</f>
        <v>0.0005520000000000001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169</v>
      </c>
      <c r="AT125" s="185" t="s">
        <v>183</v>
      </c>
      <c r="AU125" s="185" t="s">
        <v>82</v>
      </c>
      <c r="AY125" s="18" t="s">
        <v>122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129</v>
      </c>
      <c r="BM125" s="185" t="s">
        <v>336</v>
      </c>
    </row>
    <row r="126" spans="2:51" s="14" customFormat="1" ht="11.25">
      <c r="B126" s="203"/>
      <c r="C126" s="204"/>
      <c r="D126" s="194" t="s">
        <v>133</v>
      </c>
      <c r="E126" s="204"/>
      <c r="F126" s="206" t="s">
        <v>337</v>
      </c>
      <c r="G126" s="204"/>
      <c r="H126" s="207">
        <v>0.552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133</v>
      </c>
      <c r="AU126" s="213" t="s">
        <v>82</v>
      </c>
      <c r="AV126" s="14" t="s">
        <v>82</v>
      </c>
      <c r="AW126" s="14" t="s">
        <v>4</v>
      </c>
      <c r="AX126" s="14" t="s">
        <v>80</v>
      </c>
      <c r="AY126" s="213" t="s">
        <v>122</v>
      </c>
    </row>
    <row r="127" spans="2:63" s="12" customFormat="1" ht="22.9" customHeight="1">
      <c r="B127" s="158"/>
      <c r="C127" s="159"/>
      <c r="D127" s="160" t="s">
        <v>71</v>
      </c>
      <c r="E127" s="172" t="s">
        <v>154</v>
      </c>
      <c r="F127" s="172" t="s">
        <v>200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SUM(P128:P135)</f>
        <v>0</v>
      </c>
      <c r="Q127" s="166"/>
      <c r="R127" s="167">
        <f>SUM(R128:R135)</f>
        <v>28.0324</v>
      </c>
      <c r="S127" s="166"/>
      <c r="T127" s="168">
        <f>SUM(T128:T135)</f>
        <v>0</v>
      </c>
      <c r="AR127" s="169" t="s">
        <v>80</v>
      </c>
      <c r="AT127" s="170" t="s">
        <v>71</v>
      </c>
      <c r="AU127" s="170" t="s">
        <v>80</v>
      </c>
      <c r="AY127" s="169" t="s">
        <v>122</v>
      </c>
      <c r="BK127" s="171">
        <f>SUM(BK128:BK135)</f>
        <v>0</v>
      </c>
    </row>
    <row r="128" spans="1:65" s="2" customFormat="1" ht="37.9" customHeight="1">
      <c r="A128" s="35"/>
      <c r="B128" s="36"/>
      <c r="C128" s="174" t="s">
        <v>8</v>
      </c>
      <c r="D128" s="174" t="s">
        <v>124</v>
      </c>
      <c r="E128" s="175" t="s">
        <v>202</v>
      </c>
      <c r="F128" s="176" t="s">
        <v>203</v>
      </c>
      <c r="G128" s="177" t="s">
        <v>127</v>
      </c>
      <c r="H128" s="178">
        <v>92</v>
      </c>
      <c r="I128" s="179"/>
      <c r="J128" s="180">
        <f>ROUND(I128*H128,2)</f>
        <v>0</v>
      </c>
      <c r="K128" s="176" t="s">
        <v>128</v>
      </c>
      <c r="L128" s="40"/>
      <c r="M128" s="181" t="s">
        <v>19</v>
      </c>
      <c r="N128" s="182" t="s">
        <v>43</v>
      </c>
      <c r="O128" s="65"/>
      <c r="P128" s="183">
        <f>O128*H128</f>
        <v>0</v>
      </c>
      <c r="Q128" s="183">
        <v>0.09848</v>
      </c>
      <c r="R128" s="183">
        <f>Q128*H128</f>
        <v>9.06016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129</v>
      </c>
      <c r="AT128" s="185" t="s">
        <v>124</v>
      </c>
      <c r="AU128" s="185" t="s">
        <v>82</v>
      </c>
      <c r="AY128" s="18" t="s">
        <v>122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80</v>
      </c>
      <c r="BK128" s="186">
        <f>ROUND(I128*H128,2)</f>
        <v>0</v>
      </c>
      <c r="BL128" s="18" t="s">
        <v>129</v>
      </c>
      <c r="BM128" s="185" t="s">
        <v>338</v>
      </c>
    </row>
    <row r="129" spans="1:47" s="2" customFormat="1" ht="11.25">
      <c r="A129" s="35"/>
      <c r="B129" s="36"/>
      <c r="C129" s="37"/>
      <c r="D129" s="187" t="s">
        <v>131</v>
      </c>
      <c r="E129" s="37"/>
      <c r="F129" s="188" t="s">
        <v>205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131</v>
      </c>
      <c r="AU129" s="18" t="s">
        <v>82</v>
      </c>
    </row>
    <row r="130" spans="2:51" s="13" customFormat="1" ht="11.25">
      <c r="B130" s="192"/>
      <c r="C130" s="193"/>
      <c r="D130" s="194" t="s">
        <v>133</v>
      </c>
      <c r="E130" s="195" t="s">
        <v>19</v>
      </c>
      <c r="F130" s="196" t="s">
        <v>206</v>
      </c>
      <c r="G130" s="193"/>
      <c r="H130" s="195" t="s">
        <v>19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133</v>
      </c>
      <c r="AU130" s="202" t="s">
        <v>82</v>
      </c>
      <c r="AV130" s="13" t="s">
        <v>80</v>
      </c>
      <c r="AW130" s="13" t="s">
        <v>33</v>
      </c>
      <c r="AX130" s="13" t="s">
        <v>72</v>
      </c>
      <c r="AY130" s="202" t="s">
        <v>122</v>
      </c>
    </row>
    <row r="131" spans="2:51" s="14" customFormat="1" ht="11.25">
      <c r="B131" s="203"/>
      <c r="C131" s="204"/>
      <c r="D131" s="194" t="s">
        <v>133</v>
      </c>
      <c r="E131" s="205" t="s">
        <v>19</v>
      </c>
      <c r="F131" s="206" t="s">
        <v>322</v>
      </c>
      <c r="G131" s="204"/>
      <c r="H131" s="207">
        <v>92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133</v>
      </c>
      <c r="AU131" s="213" t="s">
        <v>82</v>
      </c>
      <c r="AV131" s="14" t="s">
        <v>82</v>
      </c>
      <c r="AW131" s="14" t="s">
        <v>33</v>
      </c>
      <c r="AX131" s="14" t="s">
        <v>80</v>
      </c>
      <c r="AY131" s="213" t="s">
        <v>122</v>
      </c>
    </row>
    <row r="132" spans="1:65" s="2" customFormat="1" ht="37.9" customHeight="1">
      <c r="A132" s="35"/>
      <c r="B132" s="36"/>
      <c r="C132" s="174" t="s">
        <v>218</v>
      </c>
      <c r="D132" s="174" t="s">
        <v>124</v>
      </c>
      <c r="E132" s="175" t="s">
        <v>209</v>
      </c>
      <c r="F132" s="176" t="s">
        <v>210</v>
      </c>
      <c r="G132" s="177" t="s">
        <v>127</v>
      </c>
      <c r="H132" s="178">
        <v>92</v>
      </c>
      <c r="I132" s="179"/>
      <c r="J132" s="180">
        <f>ROUND(I132*H132,2)</f>
        <v>0</v>
      </c>
      <c r="K132" s="176" t="s">
        <v>128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0.0888</v>
      </c>
      <c r="R132" s="183">
        <f>Q132*H132</f>
        <v>8.1696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129</v>
      </c>
      <c r="AT132" s="185" t="s">
        <v>124</v>
      </c>
      <c r="AU132" s="185" t="s">
        <v>82</v>
      </c>
      <c r="AY132" s="18" t="s">
        <v>122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129</v>
      </c>
      <c r="BM132" s="185" t="s">
        <v>339</v>
      </c>
    </row>
    <row r="133" spans="1:47" s="2" customFormat="1" ht="11.25">
      <c r="A133" s="35"/>
      <c r="B133" s="36"/>
      <c r="C133" s="37"/>
      <c r="D133" s="187" t="s">
        <v>131</v>
      </c>
      <c r="E133" s="37"/>
      <c r="F133" s="188" t="s">
        <v>212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131</v>
      </c>
      <c r="AU133" s="18" t="s">
        <v>82</v>
      </c>
    </row>
    <row r="134" spans="1:65" s="2" customFormat="1" ht="16.5" customHeight="1">
      <c r="A134" s="35"/>
      <c r="B134" s="36"/>
      <c r="C134" s="214" t="s">
        <v>223</v>
      </c>
      <c r="D134" s="214" t="s">
        <v>183</v>
      </c>
      <c r="E134" s="215" t="s">
        <v>213</v>
      </c>
      <c r="F134" s="216" t="s">
        <v>214</v>
      </c>
      <c r="G134" s="217" t="s">
        <v>127</v>
      </c>
      <c r="H134" s="218">
        <v>94.76</v>
      </c>
      <c r="I134" s="219"/>
      <c r="J134" s="220">
        <f>ROUND(I134*H134,2)</f>
        <v>0</v>
      </c>
      <c r="K134" s="216" t="s">
        <v>19</v>
      </c>
      <c r="L134" s="221"/>
      <c r="M134" s="222" t="s">
        <v>19</v>
      </c>
      <c r="N134" s="223" t="s">
        <v>43</v>
      </c>
      <c r="O134" s="65"/>
      <c r="P134" s="183">
        <f>O134*H134</f>
        <v>0</v>
      </c>
      <c r="Q134" s="183">
        <v>0.114</v>
      </c>
      <c r="R134" s="183">
        <f>Q134*H134</f>
        <v>10.80264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169</v>
      </c>
      <c r="AT134" s="185" t="s">
        <v>183</v>
      </c>
      <c r="AU134" s="185" t="s">
        <v>82</v>
      </c>
      <c r="AY134" s="18" t="s">
        <v>122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80</v>
      </c>
      <c r="BK134" s="186">
        <f>ROUND(I134*H134,2)</f>
        <v>0</v>
      </c>
      <c r="BL134" s="18" t="s">
        <v>129</v>
      </c>
      <c r="BM134" s="185" t="s">
        <v>340</v>
      </c>
    </row>
    <row r="135" spans="2:51" s="14" customFormat="1" ht="11.25">
      <c r="B135" s="203"/>
      <c r="C135" s="204"/>
      <c r="D135" s="194" t="s">
        <v>133</v>
      </c>
      <c r="E135" s="204"/>
      <c r="F135" s="206" t="s">
        <v>341</v>
      </c>
      <c r="G135" s="204"/>
      <c r="H135" s="207">
        <v>94.76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133</v>
      </c>
      <c r="AU135" s="213" t="s">
        <v>82</v>
      </c>
      <c r="AV135" s="14" t="s">
        <v>82</v>
      </c>
      <c r="AW135" s="14" t="s">
        <v>4</v>
      </c>
      <c r="AX135" s="14" t="s">
        <v>80</v>
      </c>
      <c r="AY135" s="213" t="s">
        <v>122</v>
      </c>
    </row>
    <row r="136" spans="2:63" s="12" customFormat="1" ht="22.9" customHeight="1">
      <c r="B136" s="158"/>
      <c r="C136" s="159"/>
      <c r="D136" s="160" t="s">
        <v>71</v>
      </c>
      <c r="E136" s="172" t="s">
        <v>176</v>
      </c>
      <c r="F136" s="172" t="s">
        <v>217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SUM(P137:P141)</f>
        <v>0</v>
      </c>
      <c r="Q136" s="166"/>
      <c r="R136" s="167">
        <f>SUM(R137:R141)</f>
        <v>12.121</v>
      </c>
      <c r="S136" s="166"/>
      <c r="T136" s="168">
        <f>SUM(T137:T141)</f>
        <v>0</v>
      </c>
      <c r="AR136" s="169" t="s">
        <v>80</v>
      </c>
      <c r="AT136" s="170" t="s">
        <v>71</v>
      </c>
      <c r="AU136" s="170" t="s">
        <v>80</v>
      </c>
      <c r="AY136" s="169" t="s">
        <v>122</v>
      </c>
      <c r="BK136" s="171">
        <f>SUM(BK137:BK141)</f>
        <v>0</v>
      </c>
    </row>
    <row r="137" spans="1:65" s="2" customFormat="1" ht="24.2" customHeight="1">
      <c r="A137" s="35"/>
      <c r="B137" s="36"/>
      <c r="C137" s="174" t="s">
        <v>230</v>
      </c>
      <c r="D137" s="174" t="s">
        <v>124</v>
      </c>
      <c r="E137" s="175" t="s">
        <v>219</v>
      </c>
      <c r="F137" s="176" t="s">
        <v>220</v>
      </c>
      <c r="G137" s="177" t="s">
        <v>143</v>
      </c>
      <c r="H137" s="178">
        <v>92</v>
      </c>
      <c r="I137" s="179"/>
      <c r="J137" s="180">
        <f>ROUND(I137*H137,2)</f>
        <v>0</v>
      </c>
      <c r="K137" s="176" t="s">
        <v>128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0.10095</v>
      </c>
      <c r="R137" s="183">
        <f>Q137*H137</f>
        <v>9.2874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129</v>
      </c>
      <c r="AT137" s="185" t="s">
        <v>124</v>
      </c>
      <c r="AU137" s="185" t="s">
        <v>82</v>
      </c>
      <c r="AY137" s="18" t="s">
        <v>122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129</v>
      </c>
      <c r="BM137" s="185" t="s">
        <v>342</v>
      </c>
    </row>
    <row r="138" spans="1:47" s="2" customFormat="1" ht="11.25">
      <c r="A138" s="35"/>
      <c r="B138" s="36"/>
      <c r="C138" s="37"/>
      <c r="D138" s="187" t="s">
        <v>131</v>
      </c>
      <c r="E138" s="37"/>
      <c r="F138" s="188" t="s">
        <v>222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131</v>
      </c>
      <c r="AU138" s="18" t="s">
        <v>82</v>
      </c>
    </row>
    <row r="139" spans="2:51" s="14" customFormat="1" ht="11.25">
      <c r="B139" s="203"/>
      <c r="C139" s="204"/>
      <c r="D139" s="194" t="s">
        <v>133</v>
      </c>
      <c r="E139" s="205" t="s">
        <v>19</v>
      </c>
      <c r="F139" s="206" t="s">
        <v>322</v>
      </c>
      <c r="G139" s="204"/>
      <c r="H139" s="207">
        <v>92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133</v>
      </c>
      <c r="AU139" s="213" t="s">
        <v>82</v>
      </c>
      <c r="AV139" s="14" t="s">
        <v>82</v>
      </c>
      <c r="AW139" s="14" t="s">
        <v>33</v>
      </c>
      <c r="AX139" s="14" t="s">
        <v>80</v>
      </c>
      <c r="AY139" s="213" t="s">
        <v>122</v>
      </c>
    </row>
    <row r="140" spans="1:65" s="2" customFormat="1" ht="16.5" customHeight="1">
      <c r="A140" s="35"/>
      <c r="B140" s="36"/>
      <c r="C140" s="214" t="s">
        <v>235</v>
      </c>
      <c r="D140" s="214" t="s">
        <v>183</v>
      </c>
      <c r="E140" s="215" t="s">
        <v>224</v>
      </c>
      <c r="F140" s="216" t="s">
        <v>225</v>
      </c>
      <c r="G140" s="217" t="s">
        <v>143</v>
      </c>
      <c r="H140" s="218">
        <v>101.2</v>
      </c>
      <c r="I140" s="219"/>
      <c r="J140" s="220">
        <f>ROUND(I140*H140,2)</f>
        <v>0</v>
      </c>
      <c r="K140" s="216" t="s">
        <v>128</v>
      </c>
      <c r="L140" s="221"/>
      <c r="M140" s="222" t="s">
        <v>19</v>
      </c>
      <c r="N140" s="223" t="s">
        <v>43</v>
      </c>
      <c r="O140" s="65"/>
      <c r="P140" s="183">
        <f>O140*H140</f>
        <v>0</v>
      </c>
      <c r="Q140" s="183">
        <v>0.028</v>
      </c>
      <c r="R140" s="183">
        <f>Q140*H140</f>
        <v>2.8336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169</v>
      </c>
      <c r="AT140" s="185" t="s">
        <v>183</v>
      </c>
      <c r="AU140" s="185" t="s">
        <v>82</v>
      </c>
      <c r="AY140" s="18" t="s">
        <v>122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129</v>
      </c>
      <c r="BM140" s="185" t="s">
        <v>343</v>
      </c>
    </row>
    <row r="141" spans="2:51" s="14" customFormat="1" ht="11.25">
      <c r="B141" s="203"/>
      <c r="C141" s="204"/>
      <c r="D141" s="194" t="s">
        <v>133</v>
      </c>
      <c r="E141" s="204"/>
      <c r="F141" s="206" t="s">
        <v>344</v>
      </c>
      <c r="G141" s="204"/>
      <c r="H141" s="207">
        <v>101.2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133</v>
      </c>
      <c r="AU141" s="213" t="s">
        <v>82</v>
      </c>
      <c r="AV141" s="14" t="s">
        <v>82</v>
      </c>
      <c r="AW141" s="14" t="s">
        <v>4</v>
      </c>
      <c r="AX141" s="14" t="s">
        <v>80</v>
      </c>
      <c r="AY141" s="213" t="s">
        <v>122</v>
      </c>
    </row>
    <row r="142" spans="2:63" s="12" customFormat="1" ht="22.9" customHeight="1">
      <c r="B142" s="158"/>
      <c r="C142" s="159"/>
      <c r="D142" s="160" t="s">
        <v>71</v>
      </c>
      <c r="E142" s="172" t="s">
        <v>228</v>
      </c>
      <c r="F142" s="172" t="s">
        <v>229</v>
      </c>
      <c r="G142" s="159"/>
      <c r="H142" s="159"/>
      <c r="I142" s="162"/>
      <c r="J142" s="173">
        <f>BK142</f>
        <v>0</v>
      </c>
      <c r="K142" s="159"/>
      <c r="L142" s="164"/>
      <c r="M142" s="165"/>
      <c r="N142" s="166"/>
      <c r="O142" s="166"/>
      <c r="P142" s="167">
        <f>SUM(P143:P149)</f>
        <v>0</v>
      </c>
      <c r="Q142" s="166"/>
      <c r="R142" s="167">
        <f>SUM(R143:R149)</f>
        <v>0</v>
      </c>
      <c r="S142" s="166"/>
      <c r="T142" s="168">
        <f>SUM(T143:T149)</f>
        <v>0</v>
      </c>
      <c r="AR142" s="169" t="s">
        <v>80</v>
      </c>
      <c r="AT142" s="170" t="s">
        <v>71</v>
      </c>
      <c r="AU142" s="170" t="s">
        <v>80</v>
      </c>
      <c r="AY142" s="169" t="s">
        <v>122</v>
      </c>
      <c r="BK142" s="171">
        <f>SUM(BK143:BK149)</f>
        <v>0</v>
      </c>
    </row>
    <row r="143" spans="1:65" s="2" customFormat="1" ht="21.75" customHeight="1">
      <c r="A143" s="35"/>
      <c r="B143" s="36"/>
      <c r="C143" s="174" t="s">
        <v>241</v>
      </c>
      <c r="D143" s="174" t="s">
        <v>124</v>
      </c>
      <c r="E143" s="175" t="s">
        <v>231</v>
      </c>
      <c r="F143" s="176" t="s">
        <v>232</v>
      </c>
      <c r="G143" s="177" t="s">
        <v>172</v>
      </c>
      <c r="H143" s="178">
        <v>41.584</v>
      </c>
      <c r="I143" s="179"/>
      <c r="J143" s="180">
        <f>ROUND(I143*H143,2)</f>
        <v>0</v>
      </c>
      <c r="K143" s="176" t="s">
        <v>128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129</v>
      </c>
      <c r="AT143" s="185" t="s">
        <v>124</v>
      </c>
      <c r="AU143" s="185" t="s">
        <v>82</v>
      </c>
      <c r="AY143" s="18" t="s">
        <v>122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129</v>
      </c>
      <c r="BM143" s="185" t="s">
        <v>345</v>
      </c>
    </row>
    <row r="144" spans="1:47" s="2" customFormat="1" ht="11.25">
      <c r="A144" s="35"/>
      <c r="B144" s="36"/>
      <c r="C144" s="37"/>
      <c r="D144" s="187" t="s">
        <v>131</v>
      </c>
      <c r="E144" s="37"/>
      <c r="F144" s="188" t="s">
        <v>234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131</v>
      </c>
      <c r="AU144" s="18" t="s">
        <v>82</v>
      </c>
    </row>
    <row r="145" spans="1:65" s="2" customFormat="1" ht="24.2" customHeight="1">
      <c r="A145" s="35"/>
      <c r="B145" s="36"/>
      <c r="C145" s="174" t="s">
        <v>7</v>
      </c>
      <c r="D145" s="174" t="s">
        <v>124</v>
      </c>
      <c r="E145" s="175" t="s">
        <v>236</v>
      </c>
      <c r="F145" s="176" t="s">
        <v>237</v>
      </c>
      <c r="G145" s="177" t="s">
        <v>172</v>
      </c>
      <c r="H145" s="178">
        <v>249.504</v>
      </c>
      <c r="I145" s="179"/>
      <c r="J145" s="180">
        <f>ROUND(I145*H145,2)</f>
        <v>0</v>
      </c>
      <c r="K145" s="176" t="s">
        <v>128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129</v>
      </c>
      <c r="AT145" s="185" t="s">
        <v>124</v>
      </c>
      <c r="AU145" s="185" t="s">
        <v>82</v>
      </c>
      <c r="AY145" s="18" t="s">
        <v>122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129</v>
      </c>
      <c r="BM145" s="185" t="s">
        <v>346</v>
      </c>
    </row>
    <row r="146" spans="1:47" s="2" customFormat="1" ht="11.25">
      <c r="A146" s="35"/>
      <c r="B146" s="36"/>
      <c r="C146" s="37"/>
      <c r="D146" s="187" t="s">
        <v>131</v>
      </c>
      <c r="E146" s="37"/>
      <c r="F146" s="188" t="s">
        <v>239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131</v>
      </c>
      <c r="AU146" s="18" t="s">
        <v>82</v>
      </c>
    </row>
    <row r="147" spans="2:51" s="14" customFormat="1" ht="11.25">
      <c r="B147" s="203"/>
      <c r="C147" s="204"/>
      <c r="D147" s="194" t="s">
        <v>133</v>
      </c>
      <c r="E147" s="205" t="s">
        <v>19</v>
      </c>
      <c r="F147" s="206" t="s">
        <v>347</v>
      </c>
      <c r="G147" s="204"/>
      <c r="H147" s="207">
        <v>249.504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133</v>
      </c>
      <c r="AU147" s="213" t="s">
        <v>82</v>
      </c>
      <c r="AV147" s="14" t="s">
        <v>82</v>
      </c>
      <c r="AW147" s="14" t="s">
        <v>33</v>
      </c>
      <c r="AX147" s="14" t="s">
        <v>80</v>
      </c>
      <c r="AY147" s="213" t="s">
        <v>122</v>
      </c>
    </row>
    <row r="148" spans="1:65" s="2" customFormat="1" ht="24.2" customHeight="1">
      <c r="A148" s="35"/>
      <c r="B148" s="36"/>
      <c r="C148" s="174" t="s">
        <v>256</v>
      </c>
      <c r="D148" s="174" t="s">
        <v>124</v>
      </c>
      <c r="E148" s="175" t="s">
        <v>242</v>
      </c>
      <c r="F148" s="176" t="s">
        <v>243</v>
      </c>
      <c r="G148" s="177" t="s">
        <v>172</v>
      </c>
      <c r="H148" s="178">
        <v>41.584</v>
      </c>
      <c r="I148" s="179"/>
      <c r="J148" s="180">
        <f>ROUND(I148*H148,2)</f>
        <v>0</v>
      </c>
      <c r="K148" s="176" t="s">
        <v>128</v>
      </c>
      <c r="L148" s="40"/>
      <c r="M148" s="181" t="s">
        <v>19</v>
      </c>
      <c r="N148" s="182" t="s">
        <v>43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129</v>
      </c>
      <c r="AT148" s="185" t="s">
        <v>124</v>
      </c>
      <c r="AU148" s="185" t="s">
        <v>82</v>
      </c>
      <c r="AY148" s="18" t="s">
        <v>122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80</v>
      </c>
      <c r="BK148" s="186">
        <f>ROUND(I148*H148,2)</f>
        <v>0</v>
      </c>
      <c r="BL148" s="18" t="s">
        <v>129</v>
      </c>
      <c r="BM148" s="185" t="s">
        <v>348</v>
      </c>
    </row>
    <row r="149" spans="1:47" s="2" customFormat="1" ht="11.25">
      <c r="A149" s="35"/>
      <c r="B149" s="36"/>
      <c r="C149" s="37"/>
      <c r="D149" s="187" t="s">
        <v>131</v>
      </c>
      <c r="E149" s="37"/>
      <c r="F149" s="188" t="s">
        <v>245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131</v>
      </c>
      <c r="AU149" s="18" t="s">
        <v>82</v>
      </c>
    </row>
    <row r="150" spans="2:63" s="12" customFormat="1" ht="22.9" customHeight="1">
      <c r="B150" s="158"/>
      <c r="C150" s="159"/>
      <c r="D150" s="160" t="s">
        <v>71</v>
      </c>
      <c r="E150" s="172" t="s">
        <v>246</v>
      </c>
      <c r="F150" s="172" t="s">
        <v>247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SUM(P151:P152)</f>
        <v>0</v>
      </c>
      <c r="Q150" s="166"/>
      <c r="R150" s="167">
        <f>SUM(R151:R152)</f>
        <v>0</v>
      </c>
      <c r="S150" s="166"/>
      <c r="T150" s="168">
        <f>SUM(T151:T152)</f>
        <v>0</v>
      </c>
      <c r="AR150" s="169" t="s">
        <v>80</v>
      </c>
      <c r="AT150" s="170" t="s">
        <v>71</v>
      </c>
      <c r="AU150" s="170" t="s">
        <v>80</v>
      </c>
      <c r="AY150" s="169" t="s">
        <v>122</v>
      </c>
      <c r="BK150" s="171">
        <f>SUM(BK151:BK152)</f>
        <v>0</v>
      </c>
    </row>
    <row r="151" spans="1:65" s="2" customFormat="1" ht="24.2" customHeight="1">
      <c r="A151" s="35"/>
      <c r="B151" s="36"/>
      <c r="C151" s="174" t="s">
        <v>263</v>
      </c>
      <c r="D151" s="174" t="s">
        <v>124</v>
      </c>
      <c r="E151" s="175" t="s">
        <v>248</v>
      </c>
      <c r="F151" s="176" t="s">
        <v>249</v>
      </c>
      <c r="G151" s="177" t="s">
        <v>172</v>
      </c>
      <c r="H151" s="178">
        <v>46.778</v>
      </c>
      <c r="I151" s="179"/>
      <c r="J151" s="180">
        <f>ROUND(I151*H151,2)</f>
        <v>0</v>
      </c>
      <c r="K151" s="176" t="s">
        <v>128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129</v>
      </c>
      <c r="AT151" s="185" t="s">
        <v>124</v>
      </c>
      <c r="AU151" s="185" t="s">
        <v>82</v>
      </c>
      <c r="AY151" s="18" t="s">
        <v>122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129</v>
      </c>
      <c r="BM151" s="185" t="s">
        <v>349</v>
      </c>
    </row>
    <row r="152" spans="1:47" s="2" customFormat="1" ht="11.25">
      <c r="A152" s="35"/>
      <c r="B152" s="36"/>
      <c r="C152" s="37"/>
      <c r="D152" s="187" t="s">
        <v>131</v>
      </c>
      <c r="E152" s="37"/>
      <c r="F152" s="188" t="s">
        <v>251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131</v>
      </c>
      <c r="AU152" s="18" t="s">
        <v>82</v>
      </c>
    </row>
    <row r="153" spans="2:63" s="12" customFormat="1" ht="25.9" customHeight="1">
      <c r="B153" s="158"/>
      <c r="C153" s="159"/>
      <c r="D153" s="160" t="s">
        <v>71</v>
      </c>
      <c r="E153" s="161" t="s">
        <v>252</v>
      </c>
      <c r="F153" s="161" t="s">
        <v>253</v>
      </c>
      <c r="G153" s="159"/>
      <c r="H153" s="159"/>
      <c r="I153" s="162"/>
      <c r="J153" s="163">
        <f>BK153</f>
        <v>0</v>
      </c>
      <c r="K153" s="159"/>
      <c r="L153" s="164"/>
      <c r="M153" s="165"/>
      <c r="N153" s="166"/>
      <c r="O153" s="166"/>
      <c r="P153" s="167">
        <f>P154</f>
        <v>0</v>
      </c>
      <c r="Q153" s="166"/>
      <c r="R153" s="167">
        <f>R154</f>
        <v>0</v>
      </c>
      <c r="S153" s="166"/>
      <c r="T153" s="168">
        <f>T154</f>
        <v>0</v>
      </c>
      <c r="AR153" s="169" t="s">
        <v>154</v>
      </c>
      <c r="AT153" s="170" t="s">
        <v>71</v>
      </c>
      <c r="AU153" s="170" t="s">
        <v>72</v>
      </c>
      <c r="AY153" s="169" t="s">
        <v>122</v>
      </c>
      <c r="BK153" s="171">
        <f>BK154</f>
        <v>0</v>
      </c>
    </row>
    <row r="154" spans="2:63" s="12" customFormat="1" ht="22.9" customHeight="1">
      <c r="B154" s="158"/>
      <c r="C154" s="159"/>
      <c r="D154" s="160" t="s">
        <v>71</v>
      </c>
      <c r="E154" s="172" t="s">
        <v>254</v>
      </c>
      <c r="F154" s="172" t="s">
        <v>255</v>
      </c>
      <c r="G154" s="159"/>
      <c r="H154" s="159"/>
      <c r="I154" s="162"/>
      <c r="J154" s="173">
        <f>BK154</f>
        <v>0</v>
      </c>
      <c r="K154" s="159"/>
      <c r="L154" s="164"/>
      <c r="M154" s="165"/>
      <c r="N154" s="166"/>
      <c r="O154" s="166"/>
      <c r="P154" s="167">
        <f>SUM(P155:P156)</f>
        <v>0</v>
      </c>
      <c r="Q154" s="166"/>
      <c r="R154" s="167">
        <f>SUM(R155:R156)</f>
        <v>0</v>
      </c>
      <c r="S154" s="166"/>
      <c r="T154" s="168">
        <f>SUM(T155:T156)</f>
        <v>0</v>
      </c>
      <c r="AR154" s="169" t="s">
        <v>154</v>
      </c>
      <c r="AT154" s="170" t="s">
        <v>71</v>
      </c>
      <c r="AU154" s="170" t="s">
        <v>80</v>
      </c>
      <c r="AY154" s="169" t="s">
        <v>122</v>
      </c>
      <c r="BK154" s="171">
        <f>SUM(BK155:BK156)</f>
        <v>0</v>
      </c>
    </row>
    <row r="155" spans="1:65" s="2" customFormat="1" ht="16.5" customHeight="1">
      <c r="A155" s="35"/>
      <c r="B155" s="36"/>
      <c r="C155" s="174" t="s">
        <v>350</v>
      </c>
      <c r="D155" s="174" t="s">
        <v>124</v>
      </c>
      <c r="E155" s="175" t="s">
        <v>257</v>
      </c>
      <c r="F155" s="176" t="s">
        <v>255</v>
      </c>
      <c r="G155" s="177" t="s">
        <v>258</v>
      </c>
      <c r="H155" s="178">
        <v>1</v>
      </c>
      <c r="I155" s="179"/>
      <c r="J155" s="180">
        <f>ROUND(I155*H155,2)</f>
        <v>0</v>
      </c>
      <c r="K155" s="176" t="s">
        <v>128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259</v>
      </c>
      <c r="AT155" s="185" t="s">
        <v>124</v>
      </c>
      <c r="AU155" s="185" t="s">
        <v>82</v>
      </c>
      <c r="AY155" s="18" t="s">
        <v>122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259</v>
      </c>
      <c r="BM155" s="185" t="s">
        <v>351</v>
      </c>
    </row>
    <row r="156" spans="1:47" s="2" customFormat="1" ht="11.25">
      <c r="A156" s="35"/>
      <c r="B156" s="36"/>
      <c r="C156" s="37"/>
      <c r="D156" s="187" t="s">
        <v>131</v>
      </c>
      <c r="E156" s="37"/>
      <c r="F156" s="188" t="s">
        <v>261</v>
      </c>
      <c r="G156" s="37"/>
      <c r="H156" s="37"/>
      <c r="I156" s="189"/>
      <c r="J156" s="37"/>
      <c r="K156" s="37"/>
      <c r="L156" s="40"/>
      <c r="M156" s="224"/>
      <c r="N156" s="225"/>
      <c r="O156" s="226"/>
      <c r="P156" s="226"/>
      <c r="Q156" s="226"/>
      <c r="R156" s="226"/>
      <c r="S156" s="226"/>
      <c r="T156" s="227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131</v>
      </c>
      <c r="AU156" s="18" t="s">
        <v>82</v>
      </c>
    </row>
    <row r="157" spans="1:31" s="2" customFormat="1" ht="6.95" customHeight="1">
      <c r="A157" s="35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algorithmName="SHA-512" hashValue="BpX+qFfa+rx7vDm26mq3eiaBH1swDWyUrLFkhRdTnN8ru807t0axMYad2PCXX3uiA2SwQ/uPi6qUbHTe505GkA==" saltValue="nzgo63OpV3kJS93XJLm2/Nn0hs7Wc5DdjK+5In94oKuyogPYo59NfvHaJDg9XzmWyoJlMUbydtSvJ7xFMRz1Nw==" spinCount="100000" sheet="1" objects="1" scenarios="1" formatColumns="0" formatRows="0" autoFilter="0"/>
  <autoFilter ref="C86:K15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93"/>
    <hyperlink ref="F96" r:id="rId2" display="https://podminky.urs.cz/item/CS_URS_2023_01/113107170"/>
    <hyperlink ref="F100" r:id="rId3" display="https://podminky.urs.cz/item/CS_URS_2023_01/113108441"/>
    <hyperlink ref="F102" r:id="rId4" display="https://podminky.urs.cz/item/CS_URS_2023_01/113202111"/>
    <hyperlink ref="F105" r:id="rId5" display="https://podminky.urs.cz/item/CS_URS_2023_01/132151101"/>
    <hyperlink ref="F109" r:id="rId6" display="https://podminky.urs.cz/item/CS_URS_2023_01/162751114"/>
    <hyperlink ref="F111" r:id="rId7" display="https://podminky.urs.cz/item/CS_URS_2023_01/167151101"/>
    <hyperlink ref="F113" r:id="rId8" display="https://podminky.urs.cz/item/CS_URS_2023_01/171251201"/>
    <hyperlink ref="F115" r:id="rId9" display="https://podminky.urs.cz/item/CS_URS_2023_01/171201221"/>
    <hyperlink ref="F118" r:id="rId10" display="https://podminky.urs.cz/item/CS_URS_2023_01/181311103"/>
    <hyperlink ref="F124" r:id="rId11" display="https://podminky.urs.cz/item/CS_URS_2023_01/181411131"/>
    <hyperlink ref="F129" r:id="rId12" display="https://podminky.urs.cz/item/CS_URS_2023_01/566301111"/>
    <hyperlink ref="F133" r:id="rId13" display="https://podminky.urs.cz/item/CS_URS_2023_01/596811311"/>
    <hyperlink ref="F138" r:id="rId14" display="https://podminky.urs.cz/item/CS_URS_2023_01/916331112"/>
    <hyperlink ref="F144" r:id="rId15" display="https://podminky.urs.cz/item/CS_URS_2023_01/997013501"/>
    <hyperlink ref="F146" r:id="rId16" display="https://podminky.urs.cz/item/CS_URS_2023_01/997013509"/>
    <hyperlink ref="F149" r:id="rId17" display="https://podminky.urs.cz/item/CS_URS_2023_01/997013601"/>
    <hyperlink ref="F152" r:id="rId18" display="https://podminky.urs.cz/item/CS_URS_2023_01/998223011"/>
    <hyperlink ref="F156" r:id="rId19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157"/>
  <sheetViews>
    <sheetView showGridLines="0" workbookViewId="0" topLeftCell="A1">
      <selection activeCell="W40" sqref="W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0" t="str">
        <f>'Rekapitulace stavby'!K6</f>
        <v>ZŠ Běžecká - oprava chodníků</v>
      </c>
      <c r="F7" s="361"/>
      <c r="G7" s="361"/>
      <c r="H7" s="361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2" t="s">
        <v>352</v>
      </c>
      <c r="F9" s="363"/>
      <c r="G9" s="363"/>
      <c r="H9" s="36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1. 6. 2023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4" t="str">
        <f>'Rekapitulace stavby'!E14</f>
        <v>Vyplň údaj</v>
      </c>
      <c r="F18" s="365"/>
      <c r="G18" s="365"/>
      <c r="H18" s="365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28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6" t="s">
        <v>19</v>
      </c>
      <c r="F27" s="366"/>
      <c r="G27" s="366"/>
      <c r="H27" s="366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ROUND((SUM(BE87:BE156)),2)</f>
        <v>0</v>
      </c>
      <c r="G33" s="35"/>
      <c r="H33" s="35"/>
      <c r="I33" s="119">
        <v>0.21</v>
      </c>
      <c r="J33" s="118">
        <f>ROUND(((SUM(BE87:BE156))*I33),2)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ROUND((SUM(BF87:BF156)),2)</f>
        <v>0</v>
      </c>
      <c r="G34" s="35"/>
      <c r="H34" s="35"/>
      <c r="I34" s="119">
        <v>0.15</v>
      </c>
      <c r="J34" s="118">
        <f>ROUND(((SUM(BF87:BF156))*I34),2)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ROUND((SUM(BG87:BG156)),2)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ROUND((SUM(BH87:BH156)),2)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ROUND((SUM(BI87:BI156)),2)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7" t="str">
        <f>E7</f>
        <v>ZŠ Běžecká - oprava chodníků</v>
      </c>
      <c r="F48" s="368"/>
      <c r="G48" s="368"/>
      <c r="H48" s="36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0" t="str">
        <f>E9</f>
        <v>04 - Chodník k požárnímu vjezdu</v>
      </c>
      <c r="F50" s="369"/>
      <c r="G50" s="369"/>
      <c r="H50" s="36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Sokolov, Běžecká 2055</v>
      </c>
      <c r="G52" s="37"/>
      <c r="H52" s="37"/>
      <c r="I52" s="30" t="s">
        <v>23</v>
      </c>
      <c r="J52" s="60" t="str">
        <f>IF(J12="","",J12)</f>
        <v>1. 6. 2023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Sokolov</v>
      </c>
      <c r="G54" s="37"/>
      <c r="H54" s="37"/>
      <c r="I54" s="30" t="s">
        <v>31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Michal Kubelka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101</v>
      </c>
      <c r="E62" s="144"/>
      <c r="F62" s="144"/>
      <c r="G62" s="144"/>
      <c r="H62" s="144"/>
      <c r="I62" s="144"/>
      <c r="J62" s="145">
        <f>J127</f>
        <v>0</v>
      </c>
      <c r="K62" s="142"/>
      <c r="L62" s="146"/>
    </row>
    <row r="63" spans="2:12" s="10" customFormat="1" ht="19.9" customHeight="1">
      <c r="B63" s="141"/>
      <c r="C63" s="142"/>
      <c r="D63" s="143" t="s">
        <v>102</v>
      </c>
      <c r="E63" s="144"/>
      <c r="F63" s="144"/>
      <c r="G63" s="144"/>
      <c r="H63" s="144"/>
      <c r="I63" s="144"/>
      <c r="J63" s="145">
        <f>J136</f>
        <v>0</v>
      </c>
      <c r="K63" s="142"/>
      <c r="L63" s="146"/>
    </row>
    <row r="64" spans="2:12" s="10" customFormat="1" ht="19.9" customHeight="1">
      <c r="B64" s="141"/>
      <c r="C64" s="142"/>
      <c r="D64" s="143" t="s">
        <v>103</v>
      </c>
      <c r="E64" s="144"/>
      <c r="F64" s="144"/>
      <c r="G64" s="144"/>
      <c r="H64" s="144"/>
      <c r="I64" s="144"/>
      <c r="J64" s="145">
        <f>J142</f>
        <v>0</v>
      </c>
      <c r="K64" s="142"/>
      <c r="L64" s="146"/>
    </row>
    <row r="65" spans="2:12" s="10" customFormat="1" ht="19.9" customHeight="1">
      <c r="B65" s="141"/>
      <c r="C65" s="142"/>
      <c r="D65" s="143" t="s">
        <v>104</v>
      </c>
      <c r="E65" s="144"/>
      <c r="F65" s="144"/>
      <c r="G65" s="144"/>
      <c r="H65" s="144"/>
      <c r="I65" s="144"/>
      <c r="J65" s="145">
        <f>J150</f>
        <v>0</v>
      </c>
      <c r="K65" s="142"/>
      <c r="L65" s="146"/>
    </row>
    <row r="66" spans="2:12" s="9" customFormat="1" ht="24.95" customHeight="1">
      <c r="B66" s="135"/>
      <c r="C66" s="136"/>
      <c r="D66" s="137" t="s">
        <v>105</v>
      </c>
      <c r="E66" s="138"/>
      <c r="F66" s="138"/>
      <c r="G66" s="138"/>
      <c r="H66" s="138"/>
      <c r="I66" s="138"/>
      <c r="J66" s="139">
        <f>J153</f>
        <v>0</v>
      </c>
      <c r="K66" s="136"/>
      <c r="L66" s="140"/>
    </row>
    <row r="67" spans="2:12" s="10" customFormat="1" ht="19.9" customHeight="1">
      <c r="B67" s="141"/>
      <c r="C67" s="142"/>
      <c r="D67" s="143" t="s">
        <v>106</v>
      </c>
      <c r="E67" s="144"/>
      <c r="F67" s="144"/>
      <c r="G67" s="144"/>
      <c r="H67" s="144"/>
      <c r="I67" s="144"/>
      <c r="J67" s="145">
        <f>J154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107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67" t="str">
        <f>E7</f>
        <v>ZŠ Běžecká - oprava chodníků</v>
      </c>
      <c r="F77" s="368"/>
      <c r="G77" s="368"/>
      <c r="H77" s="36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93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0" t="str">
        <f>E9</f>
        <v>04 - Chodník k požárnímu vjezdu</v>
      </c>
      <c r="F79" s="369"/>
      <c r="G79" s="369"/>
      <c r="H79" s="36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Sokolov, Běžecká 2055</v>
      </c>
      <c r="G81" s="37"/>
      <c r="H81" s="37"/>
      <c r="I81" s="30" t="s">
        <v>23</v>
      </c>
      <c r="J81" s="60" t="str">
        <f>IF(J12="","",J12)</f>
        <v>1. 6. 2023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Město Sokolov</v>
      </c>
      <c r="G83" s="37"/>
      <c r="H83" s="37"/>
      <c r="I83" s="30" t="s">
        <v>31</v>
      </c>
      <c r="J83" s="33" t="str">
        <f>E21</f>
        <v xml:space="preserve"> 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Michal Kubelka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108</v>
      </c>
      <c r="D86" s="150" t="s">
        <v>57</v>
      </c>
      <c r="E86" s="150" t="s">
        <v>53</v>
      </c>
      <c r="F86" s="150" t="s">
        <v>54</v>
      </c>
      <c r="G86" s="150" t="s">
        <v>109</v>
      </c>
      <c r="H86" s="150" t="s">
        <v>110</v>
      </c>
      <c r="I86" s="150" t="s">
        <v>111</v>
      </c>
      <c r="J86" s="150" t="s">
        <v>97</v>
      </c>
      <c r="K86" s="151" t="s">
        <v>112</v>
      </c>
      <c r="L86" s="152"/>
      <c r="M86" s="69" t="s">
        <v>19</v>
      </c>
      <c r="N86" s="70" t="s">
        <v>42</v>
      </c>
      <c r="O86" s="70" t="s">
        <v>113</v>
      </c>
      <c r="P86" s="70" t="s">
        <v>114</v>
      </c>
      <c r="Q86" s="70" t="s">
        <v>115</v>
      </c>
      <c r="R86" s="70" t="s">
        <v>116</v>
      </c>
      <c r="S86" s="70" t="s">
        <v>117</v>
      </c>
      <c r="T86" s="71" t="s">
        <v>118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119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P88+P153</f>
        <v>0</v>
      </c>
      <c r="Q87" s="73"/>
      <c r="R87" s="155">
        <f>R88+R153</f>
        <v>53.896336</v>
      </c>
      <c r="S87" s="73"/>
      <c r="T87" s="156">
        <f>T88+T153</f>
        <v>47.912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98</v>
      </c>
      <c r="BK87" s="157">
        <f>BK88+BK153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120</v>
      </c>
      <c r="F88" s="161" t="s">
        <v>121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P89+P127+P136+P142+P150</f>
        <v>0</v>
      </c>
      <c r="Q88" s="166"/>
      <c r="R88" s="167">
        <f>R89+R127+R136+R142+R150</f>
        <v>53.896336</v>
      </c>
      <c r="S88" s="166"/>
      <c r="T88" s="168">
        <f>T89+T127+T136+T142+T150</f>
        <v>47.912</v>
      </c>
      <c r="AR88" s="169" t="s">
        <v>80</v>
      </c>
      <c r="AT88" s="170" t="s">
        <v>71</v>
      </c>
      <c r="AU88" s="170" t="s">
        <v>72</v>
      </c>
      <c r="AY88" s="169" t="s">
        <v>122</v>
      </c>
      <c r="BK88" s="171">
        <f>BK89+BK127+BK136+BK142+BK150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80</v>
      </c>
      <c r="F89" s="172" t="s">
        <v>123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SUM(P90:P126)</f>
        <v>0</v>
      </c>
      <c r="Q89" s="166"/>
      <c r="R89" s="167">
        <f>SUM(R90:R126)</f>
        <v>7.632636</v>
      </c>
      <c r="S89" s="166"/>
      <c r="T89" s="168">
        <f>SUM(T90:T126)</f>
        <v>47.912</v>
      </c>
      <c r="AR89" s="169" t="s">
        <v>80</v>
      </c>
      <c r="AT89" s="170" t="s">
        <v>71</v>
      </c>
      <c r="AU89" s="170" t="s">
        <v>80</v>
      </c>
      <c r="AY89" s="169" t="s">
        <v>122</v>
      </c>
      <c r="BK89" s="171">
        <f>SUM(BK90:BK126)</f>
        <v>0</v>
      </c>
    </row>
    <row r="90" spans="1:65" s="2" customFormat="1" ht="33" customHeight="1">
      <c r="A90" s="35"/>
      <c r="B90" s="36"/>
      <c r="C90" s="174" t="s">
        <v>80</v>
      </c>
      <c r="D90" s="174" t="s">
        <v>124</v>
      </c>
      <c r="E90" s="175" t="s">
        <v>309</v>
      </c>
      <c r="F90" s="176" t="s">
        <v>310</v>
      </c>
      <c r="G90" s="177" t="s">
        <v>127</v>
      </c>
      <c r="H90" s="178">
        <v>5.3</v>
      </c>
      <c r="I90" s="179"/>
      <c r="J90" s="180">
        <f>ROUND(I90*H90,2)</f>
        <v>0</v>
      </c>
      <c r="K90" s="176" t="s">
        <v>128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0.26</v>
      </c>
      <c r="T90" s="184">
        <f>S90*H90</f>
        <v>1.378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129</v>
      </c>
      <c r="AT90" s="185" t="s">
        <v>124</v>
      </c>
      <c r="AU90" s="185" t="s">
        <v>82</v>
      </c>
      <c r="AY90" s="18" t="s">
        <v>122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129</v>
      </c>
      <c r="BM90" s="185" t="s">
        <v>353</v>
      </c>
    </row>
    <row r="91" spans="1:47" s="2" customFormat="1" ht="11.25">
      <c r="A91" s="35"/>
      <c r="B91" s="36"/>
      <c r="C91" s="37"/>
      <c r="D91" s="187" t="s">
        <v>131</v>
      </c>
      <c r="E91" s="37"/>
      <c r="F91" s="188" t="s">
        <v>312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131</v>
      </c>
      <c r="AU91" s="18" t="s">
        <v>82</v>
      </c>
    </row>
    <row r="92" spans="2:51" s="13" customFormat="1" ht="11.25">
      <c r="B92" s="192"/>
      <c r="C92" s="193"/>
      <c r="D92" s="194" t="s">
        <v>133</v>
      </c>
      <c r="E92" s="195" t="s">
        <v>19</v>
      </c>
      <c r="F92" s="196" t="s">
        <v>313</v>
      </c>
      <c r="G92" s="193"/>
      <c r="H92" s="195" t="s">
        <v>19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133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122</v>
      </c>
    </row>
    <row r="93" spans="2:51" s="14" customFormat="1" ht="11.25">
      <c r="B93" s="203"/>
      <c r="C93" s="204"/>
      <c r="D93" s="194" t="s">
        <v>133</v>
      </c>
      <c r="E93" s="205" t="s">
        <v>19</v>
      </c>
      <c r="F93" s="206" t="s">
        <v>354</v>
      </c>
      <c r="G93" s="204"/>
      <c r="H93" s="207">
        <v>5.3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133</v>
      </c>
      <c r="AU93" s="213" t="s">
        <v>82</v>
      </c>
      <c r="AV93" s="14" t="s">
        <v>82</v>
      </c>
      <c r="AW93" s="14" t="s">
        <v>33</v>
      </c>
      <c r="AX93" s="14" t="s">
        <v>80</v>
      </c>
      <c r="AY93" s="213" t="s">
        <v>122</v>
      </c>
    </row>
    <row r="94" spans="1:65" s="2" customFormat="1" ht="16.5" customHeight="1">
      <c r="A94" s="35"/>
      <c r="B94" s="36"/>
      <c r="C94" s="174" t="s">
        <v>82</v>
      </c>
      <c r="D94" s="174" t="s">
        <v>124</v>
      </c>
      <c r="E94" s="175" t="s">
        <v>315</v>
      </c>
      <c r="F94" s="176" t="s">
        <v>316</v>
      </c>
      <c r="G94" s="177" t="s">
        <v>143</v>
      </c>
      <c r="H94" s="178">
        <v>53</v>
      </c>
      <c r="I94" s="179"/>
      <c r="J94" s="180">
        <f>ROUND(I94*H94,2)</f>
        <v>0</v>
      </c>
      <c r="K94" s="176" t="s">
        <v>19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129</v>
      </c>
      <c r="AT94" s="185" t="s">
        <v>124</v>
      </c>
      <c r="AU94" s="185" t="s">
        <v>82</v>
      </c>
      <c r="AY94" s="18" t="s">
        <v>122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129</v>
      </c>
      <c r="BM94" s="185" t="s">
        <v>355</v>
      </c>
    </row>
    <row r="95" spans="1:65" s="2" customFormat="1" ht="37.9" customHeight="1">
      <c r="A95" s="35"/>
      <c r="B95" s="36"/>
      <c r="C95" s="174" t="s">
        <v>140</v>
      </c>
      <c r="D95" s="174" t="s">
        <v>124</v>
      </c>
      <c r="E95" s="175" t="s">
        <v>264</v>
      </c>
      <c r="F95" s="176" t="s">
        <v>265</v>
      </c>
      <c r="G95" s="177" t="s">
        <v>127</v>
      </c>
      <c r="H95" s="178">
        <v>103.35</v>
      </c>
      <c r="I95" s="179"/>
      <c r="J95" s="180">
        <f>ROUND(I95*H95,2)</f>
        <v>0</v>
      </c>
      <c r="K95" s="176" t="s">
        <v>128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0.24</v>
      </c>
      <c r="T95" s="184">
        <f>S95*H95</f>
        <v>24.804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129</v>
      </c>
      <c r="AT95" s="185" t="s">
        <v>124</v>
      </c>
      <c r="AU95" s="185" t="s">
        <v>82</v>
      </c>
      <c r="AY95" s="18" t="s">
        <v>122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129</v>
      </c>
      <c r="BM95" s="185" t="s">
        <v>356</v>
      </c>
    </row>
    <row r="96" spans="1:47" s="2" customFormat="1" ht="11.25">
      <c r="A96" s="35"/>
      <c r="B96" s="36"/>
      <c r="C96" s="37"/>
      <c r="D96" s="187" t="s">
        <v>131</v>
      </c>
      <c r="E96" s="37"/>
      <c r="F96" s="188" t="s">
        <v>267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131</v>
      </c>
      <c r="AU96" s="18" t="s">
        <v>82</v>
      </c>
    </row>
    <row r="97" spans="2:51" s="13" customFormat="1" ht="11.25">
      <c r="B97" s="192"/>
      <c r="C97" s="193"/>
      <c r="D97" s="194" t="s">
        <v>133</v>
      </c>
      <c r="E97" s="195" t="s">
        <v>19</v>
      </c>
      <c r="F97" s="196" t="s">
        <v>134</v>
      </c>
      <c r="G97" s="193"/>
      <c r="H97" s="195" t="s">
        <v>19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133</v>
      </c>
      <c r="AU97" s="202" t="s">
        <v>82</v>
      </c>
      <c r="AV97" s="13" t="s">
        <v>80</v>
      </c>
      <c r="AW97" s="13" t="s">
        <v>33</v>
      </c>
      <c r="AX97" s="13" t="s">
        <v>72</v>
      </c>
      <c r="AY97" s="202" t="s">
        <v>122</v>
      </c>
    </row>
    <row r="98" spans="2:51" s="14" customFormat="1" ht="11.25">
      <c r="B98" s="203"/>
      <c r="C98" s="204"/>
      <c r="D98" s="194" t="s">
        <v>133</v>
      </c>
      <c r="E98" s="205" t="s">
        <v>19</v>
      </c>
      <c r="F98" s="206" t="s">
        <v>357</v>
      </c>
      <c r="G98" s="204"/>
      <c r="H98" s="207">
        <v>103.35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133</v>
      </c>
      <c r="AU98" s="213" t="s">
        <v>82</v>
      </c>
      <c r="AV98" s="14" t="s">
        <v>82</v>
      </c>
      <c r="AW98" s="14" t="s">
        <v>33</v>
      </c>
      <c r="AX98" s="14" t="s">
        <v>80</v>
      </c>
      <c r="AY98" s="213" t="s">
        <v>122</v>
      </c>
    </row>
    <row r="99" spans="1:65" s="2" customFormat="1" ht="24.2" customHeight="1">
      <c r="A99" s="35"/>
      <c r="B99" s="36"/>
      <c r="C99" s="174" t="s">
        <v>129</v>
      </c>
      <c r="D99" s="174" t="s">
        <v>124</v>
      </c>
      <c r="E99" s="175" t="s">
        <v>136</v>
      </c>
      <c r="F99" s="176" t="s">
        <v>137</v>
      </c>
      <c r="G99" s="177" t="s">
        <v>127</v>
      </c>
      <c r="H99" s="178">
        <v>103.35</v>
      </c>
      <c r="I99" s="179"/>
      <c r="J99" s="180">
        <f>ROUND(I99*H99,2)</f>
        <v>0</v>
      </c>
      <c r="K99" s="176" t="s">
        <v>128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129</v>
      </c>
      <c r="AT99" s="185" t="s">
        <v>124</v>
      </c>
      <c r="AU99" s="185" t="s">
        <v>82</v>
      </c>
      <c r="AY99" s="18" t="s">
        <v>122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129</v>
      </c>
      <c r="BM99" s="185" t="s">
        <v>358</v>
      </c>
    </row>
    <row r="100" spans="1:47" s="2" customFormat="1" ht="11.25">
      <c r="A100" s="35"/>
      <c r="B100" s="36"/>
      <c r="C100" s="37"/>
      <c r="D100" s="187" t="s">
        <v>131</v>
      </c>
      <c r="E100" s="37"/>
      <c r="F100" s="188" t="s">
        <v>139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131</v>
      </c>
      <c r="AU100" s="18" t="s">
        <v>82</v>
      </c>
    </row>
    <row r="101" spans="1:65" s="2" customFormat="1" ht="24.2" customHeight="1">
      <c r="A101" s="35"/>
      <c r="B101" s="36"/>
      <c r="C101" s="174" t="s">
        <v>154</v>
      </c>
      <c r="D101" s="174" t="s">
        <v>124</v>
      </c>
      <c r="E101" s="175" t="s">
        <v>141</v>
      </c>
      <c r="F101" s="176" t="s">
        <v>142</v>
      </c>
      <c r="G101" s="177" t="s">
        <v>143</v>
      </c>
      <c r="H101" s="178">
        <v>106</v>
      </c>
      <c r="I101" s="179"/>
      <c r="J101" s="180">
        <f>ROUND(I101*H101,2)</f>
        <v>0</v>
      </c>
      <c r="K101" s="176" t="s">
        <v>128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0.205</v>
      </c>
      <c r="T101" s="184">
        <f>S101*H101</f>
        <v>21.73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129</v>
      </c>
      <c r="AT101" s="185" t="s">
        <v>124</v>
      </c>
      <c r="AU101" s="185" t="s">
        <v>82</v>
      </c>
      <c r="AY101" s="18" t="s">
        <v>122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129</v>
      </c>
      <c r="BM101" s="185" t="s">
        <v>359</v>
      </c>
    </row>
    <row r="102" spans="1:47" s="2" customFormat="1" ht="11.25">
      <c r="A102" s="35"/>
      <c r="B102" s="36"/>
      <c r="C102" s="37"/>
      <c r="D102" s="187" t="s">
        <v>131</v>
      </c>
      <c r="E102" s="37"/>
      <c r="F102" s="188" t="s">
        <v>145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131</v>
      </c>
      <c r="AU102" s="18" t="s">
        <v>82</v>
      </c>
    </row>
    <row r="103" spans="2:51" s="14" customFormat="1" ht="11.25">
      <c r="B103" s="203"/>
      <c r="C103" s="204"/>
      <c r="D103" s="194" t="s">
        <v>133</v>
      </c>
      <c r="E103" s="205" t="s">
        <v>19</v>
      </c>
      <c r="F103" s="206" t="s">
        <v>360</v>
      </c>
      <c r="G103" s="204"/>
      <c r="H103" s="207">
        <v>106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133</v>
      </c>
      <c r="AU103" s="213" t="s">
        <v>82</v>
      </c>
      <c r="AV103" s="14" t="s">
        <v>82</v>
      </c>
      <c r="AW103" s="14" t="s">
        <v>33</v>
      </c>
      <c r="AX103" s="14" t="s">
        <v>80</v>
      </c>
      <c r="AY103" s="213" t="s">
        <v>122</v>
      </c>
    </row>
    <row r="104" spans="1:65" s="2" customFormat="1" ht="24.2" customHeight="1">
      <c r="A104" s="35"/>
      <c r="B104" s="36"/>
      <c r="C104" s="174" t="s">
        <v>159</v>
      </c>
      <c r="D104" s="174" t="s">
        <v>124</v>
      </c>
      <c r="E104" s="175" t="s">
        <v>147</v>
      </c>
      <c r="F104" s="176" t="s">
        <v>148</v>
      </c>
      <c r="G104" s="177" t="s">
        <v>149</v>
      </c>
      <c r="H104" s="178">
        <v>6.36</v>
      </c>
      <c r="I104" s="179"/>
      <c r="J104" s="180">
        <f>ROUND(I104*H104,2)</f>
        <v>0</v>
      </c>
      <c r="K104" s="176" t="s">
        <v>128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129</v>
      </c>
      <c r="AT104" s="185" t="s">
        <v>124</v>
      </c>
      <c r="AU104" s="185" t="s">
        <v>82</v>
      </c>
      <c r="AY104" s="18" t="s">
        <v>122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129</v>
      </c>
      <c r="BM104" s="185" t="s">
        <v>361</v>
      </c>
    </row>
    <row r="105" spans="1:47" s="2" customFormat="1" ht="11.25">
      <c r="A105" s="35"/>
      <c r="B105" s="36"/>
      <c r="C105" s="37"/>
      <c r="D105" s="187" t="s">
        <v>131</v>
      </c>
      <c r="E105" s="37"/>
      <c r="F105" s="188" t="s">
        <v>151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131</v>
      </c>
      <c r="AU105" s="18" t="s">
        <v>82</v>
      </c>
    </row>
    <row r="106" spans="2:51" s="13" customFormat="1" ht="11.25">
      <c r="B106" s="192"/>
      <c r="C106" s="193"/>
      <c r="D106" s="194" t="s">
        <v>133</v>
      </c>
      <c r="E106" s="195" t="s">
        <v>19</v>
      </c>
      <c r="F106" s="196" t="s">
        <v>152</v>
      </c>
      <c r="G106" s="193"/>
      <c r="H106" s="195" t="s">
        <v>19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133</v>
      </c>
      <c r="AU106" s="202" t="s">
        <v>82</v>
      </c>
      <c r="AV106" s="13" t="s">
        <v>80</v>
      </c>
      <c r="AW106" s="13" t="s">
        <v>33</v>
      </c>
      <c r="AX106" s="13" t="s">
        <v>72</v>
      </c>
      <c r="AY106" s="202" t="s">
        <v>122</v>
      </c>
    </row>
    <row r="107" spans="2:51" s="14" customFormat="1" ht="11.25">
      <c r="B107" s="203"/>
      <c r="C107" s="204"/>
      <c r="D107" s="194" t="s">
        <v>133</v>
      </c>
      <c r="E107" s="205" t="s">
        <v>19</v>
      </c>
      <c r="F107" s="206" t="s">
        <v>362</v>
      </c>
      <c r="G107" s="204"/>
      <c r="H107" s="207">
        <v>6.36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133</v>
      </c>
      <c r="AU107" s="213" t="s">
        <v>82</v>
      </c>
      <c r="AV107" s="14" t="s">
        <v>82</v>
      </c>
      <c r="AW107" s="14" t="s">
        <v>33</v>
      </c>
      <c r="AX107" s="14" t="s">
        <v>80</v>
      </c>
      <c r="AY107" s="213" t="s">
        <v>122</v>
      </c>
    </row>
    <row r="108" spans="1:65" s="2" customFormat="1" ht="37.9" customHeight="1">
      <c r="A108" s="35"/>
      <c r="B108" s="36"/>
      <c r="C108" s="174" t="s">
        <v>164</v>
      </c>
      <c r="D108" s="174" t="s">
        <v>124</v>
      </c>
      <c r="E108" s="175" t="s">
        <v>160</v>
      </c>
      <c r="F108" s="176" t="s">
        <v>161</v>
      </c>
      <c r="G108" s="177" t="s">
        <v>149</v>
      </c>
      <c r="H108" s="178">
        <v>6.36</v>
      </c>
      <c r="I108" s="179"/>
      <c r="J108" s="180">
        <f>ROUND(I108*H108,2)</f>
        <v>0</v>
      </c>
      <c r="K108" s="176" t="s">
        <v>128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129</v>
      </c>
      <c r="AT108" s="185" t="s">
        <v>124</v>
      </c>
      <c r="AU108" s="185" t="s">
        <v>82</v>
      </c>
      <c r="AY108" s="18" t="s">
        <v>122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129</v>
      </c>
      <c r="BM108" s="185" t="s">
        <v>363</v>
      </c>
    </row>
    <row r="109" spans="1:47" s="2" customFormat="1" ht="11.25">
      <c r="A109" s="35"/>
      <c r="B109" s="36"/>
      <c r="C109" s="37"/>
      <c r="D109" s="187" t="s">
        <v>131</v>
      </c>
      <c r="E109" s="37"/>
      <c r="F109" s="188" t="s">
        <v>163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131</v>
      </c>
      <c r="AU109" s="18" t="s">
        <v>82</v>
      </c>
    </row>
    <row r="110" spans="1:65" s="2" customFormat="1" ht="24.2" customHeight="1">
      <c r="A110" s="35"/>
      <c r="B110" s="36"/>
      <c r="C110" s="174" t="s">
        <v>169</v>
      </c>
      <c r="D110" s="174" t="s">
        <v>124</v>
      </c>
      <c r="E110" s="175" t="s">
        <v>155</v>
      </c>
      <c r="F110" s="176" t="s">
        <v>156</v>
      </c>
      <c r="G110" s="177" t="s">
        <v>149</v>
      </c>
      <c r="H110" s="178">
        <v>6.36</v>
      </c>
      <c r="I110" s="179"/>
      <c r="J110" s="180">
        <f>ROUND(I110*H110,2)</f>
        <v>0</v>
      </c>
      <c r="K110" s="176" t="s">
        <v>128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129</v>
      </c>
      <c r="AT110" s="185" t="s">
        <v>124</v>
      </c>
      <c r="AU110" s="185" t="s">
        <v>82</v>
      </c>
      <c r="AY110" s="18" t="s">
        <v>122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129</v>
      </c>
      <c r="BM110" s="185" t="s">
        <v>364</v>
      </c>
    </row>
    <row r="111" spans="1:47" s="2" customFormat="1" ht="11.25">
      <c r="A111" s="35"/>
      <c r="B111" s="36"/>
      <c r="C111" s="37"/>
      <c r="D111" s="187" t="s">
        <v>131</v>
      </c>
      <c r="E111" s="37"/>
      <c r="F111" s="188" t="s">
        <v>158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131</v>
      </c>
      <c r="AU111" s="18" t="s">
        <v>82</v>
      </c>
    </row>
    <row r="112" spans="1:65" s="2" customFormat="1" ht="24.2" customHeight="1">
      <c r="A112" s="35"/>
      <c r="B112" s="36"/>
      <c r="C112" s="174" t="s">
        <v>176</v>
      </c>
      <c r="D112" s="174" t="s">
        <v>124</v>
      </c>
      <c r="E112" s="175" t="s">
        <v>165</v>
      </c>
      <c r="F112" s="176" t="s">
        <v>166</v>
      </c>
      <c r="G112" s="177" t="s">
        <v>149</v>
      </c>
      <c r="H112" s="178">
        <v>6.36</v>
      </c>
      <c r="I112" s="179"/>
      <c r="J112" s="180">
        <f>ROUND(I112*H112,2)</f>
        <v>0</v>
      </c>
      <c r="K112" s="176" t="s">
        <v>128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129</v>
      </c>
      <c r="AT112" s="185" t="s">
        <v>124</v>
      </c>
      <c r="AU112" s="185" t="s">
        <v>82</v>
      </c>
      <c r="AY112" s="18" t="s">
        <v>122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129</v>
      </c>
      <c r="BM112" s="185" t="s">
        <v>365</v>
      </c>
    </row>
    <row r="113" spans="1:47" s="2" customFormat="1" ht="11.25">
      <c r="A113" s="35"/>
      <c r="B113" s="36"/>
      <c r="C113" s="37"/>
      <c r="D113" s="187" t="s">
        <v>131</v>
      </c>
      <c r="E113" s="37"/>
      <c r="F113" s="188" t="s">
        <v>168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131</v>
      </c>
      <c r="AU113" s="18" t="s">
        <v>82</v>
      </c>
    </row>
    <row r="114" spans="1:65" s="2" customFormat="1" ht="24.2" customHeight="1">
      <c r="A114" s="35"/>
      <c r="B114" s="36"/>
      <c r="C114" s="174" t="s">
        <v>182</v>
      </c>
      <c r="D114" s="174" t="s">
        <v>124</v>
      </c>
      <c r="E114" s="175" t="s">
        <v>170</v>
      </c>
      <c r="F114" s="176" t="s">
        <v>171</v>
      </c>
      <c r="G114" s="177" t="s">
        <v>172</v>
      </c>
      <c r="H114" s="178">
        <v>11.448</v>
      </c>
      <c r="I114" s="179"/>
      <c r="J114" s="180">
        <f>ROUND(I114*H114,2)</f>
        <v>0</v>
      </c>
      <c r="K114" s="176" t="s">
        <v>128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129</v>
      </c>
      <c r="AT114" s="185" t="s">
        <v>124</v>
      </c>
      <c r="AU114" s="185" t="s">
        <v>82</v>
      </c>
      <c r="AY114" s="18" t="s">
        <v>122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129</v>
      </c>
      <c r="BM114" s="185" t="s">
        <v>366</v>
      </c>
    </row>
    <row r="115" spans="1:47" s="2" customFormat="1" ht="11.25">
      <c r="A115" s="35"/>
      <c r="B115" s="36"/>
      <c r="C115" s="37"/>
      <c r="D115" s="187" t="s">
        <v>131</v>
      </c>
      <c r="E115" s="37"/>
      <c r="F115" s="188" t="s">
        <v>174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131</v>
      </c>
      <c r="AU115" s="18" t="s">
        <v>82</v>
      </c>
    </row>
    <row r="116" spans="2:51" s="14" customFormat="1" ht="11.25">
      <c r="B116" s="203"/>
      <c r="C116" s="204"/>
      <c r="D116" s="194" t="s">
        <v>133</v>
      </c>
      <c r="E116" s="205" t="s">
        <v>19</v>
      </c>
      <c r="F116" s="206" t="s">
        <v>367</v>
      </c>
      <c r="G116" s="204"/>
      <c r="H116" s="207">
        <v>11.448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133</v>
      </c>
      <c r="AU116" s="213" t="s">
        <v>82</v>
      </c>
      <c r="AV116" s="14" t="s">
        <v>82</v>
      </c>
      <c r="AW116" s="14" t="s">
        <v>33</v>
      </c>
      <c r="AX116" s="14" t="s">
        <v>80</v>
      </c>
      <c r="AY116" s="213" t="s">
        <v>122</v>
      </c>
    </row>
    <row r="117" spans="1:65" s="2" customFormat="1" ht="24.2" customHeight="1">
      <c r="A117" s="35"/>
      <c r="B117" s="36"/>
      <c r="C117" s="174" t="s">
        <v>189</v>
      </c>
      <c r="D117" s="174" t="s">
        <v>124</v>
      </c>
      <c r="E117" s="175" t="s">
        <v>177</v>
      </c>
      <c r="F117" s="176" t="s">
        <v>178</v>
      </c>
      <c r="G117" s="177" t="s">
        <v>127</v>
      </c>
      <c r="H117" s="178">
        <v>31.8</v>
      </c>
      <c r="I117" s="179"/>
      <c r="J117" s="180">
        <f>ROUND(I117*H117,2)</f>
        <v>0</v>
      </c>
      <c r="K117" s="176" t="s">
        <v>128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129</v>
      </c>
      <c r="AT117" s="185" t="s">
        <v>124</v>
      </c>
      <c r="AU117" s="185" t="s">
        <v>82</v>
      </c>
      <c r="AY117" s="18" t="s">
        <v>122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129</v>
      </c>
      <c r="BM117" s="185" t="s">
        <v>368</v>
      </c>
    </row>
    <row r="118" spans="1:47" s="2" customFormat="1" ht="11.25">
      <c r="A118" s="35"/>
      <c r="B118" s="36"/>
      <c r="C118" s="37"/>
      <c r="D118" s="187" t="s">
        <v>131</v>
      </c>
      <c r="E118" s="37"/>
      <c r="F118" s="188" t="s">
        <v>180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131</v>
      </c>
      <c r="AU118" s="18" t="s">
        <v>82</v>
      </c>
    </row>
    <row r="119" spans="2:51" s="14" customFormat="1" ht="11.25">
      <c r="B119" s="203"/>
      <c r="C119" s="204"/>
      <c r="D119" s="194" t="s">
        <v>133</v>
      </c>
      <c r="E119" s="205" t="s">
        <v>19</v>
      </c>
      <c r="F119" s="206" t="s">
        <v>369</v>
      </c>
      <c r="G119" s="204"/>
      <c r="H119" s="207">
        <v>31.8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133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122</v>
      </c>
    </row>
    <row r="120" spans="1:65" s="2" customFormat="1" ht="16.5" customHeight="1">
      <c r="A120" s="35"/>
      <c r="B120" s="36"/>
      <c r="C120" s="214" t="s">
        <v>194</v>
      </c>
      <c r="D120" s="214" t="s">
        <v>183</v>
      </c>
      <c r="E120" s="215" t="s">
        <v>184</v>
      </c>
      <c r="F120" s="216" t="s">
        <v>185</v>
      </c>
      <c r="G120" s="217" t="s">
        <v>172</v>
      </c>
      <c r="H120" s="218">
        <v>7.632</v>
      </c>
      <c r="I120" s="219"/>
      <c r="J120" s="220">
        <f>ROUND(I120*H120,2)</f>
        <v>0</v>
      </c>
      <c r="K120" s="216" t="s">
        <v>128</v>
      </c>
      <c r="L120" s="221"/>
      <c r="M120" s="222" t="s">
        <v>19</v>
      </c>
      <c r="N120" s="223" t="s">
        <v>43</v>
      </c>
      <c r="O120" s="65"/>
      <c r="P120" s="183">
        <f>O120*H120</f>
        <v>0</v>
      </c>
      <c r="Q120" s="183">
        <v>1</v>
      </c>
      <c r="R120" s="183">
        <f>Q120*H120</f>
        <v>7.632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169</v>
      </c>
      <c r="AT120" s="185" t="s">
        <v>183</v>
      </c>
      <c r="AU120" s="185" t="s">
        <v>82</v>
      </c>
      <c r="AY120" s="18" t="s">
        <v>122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129</v>
      </c>
      <c r="BM120" s="185" t="s">
        <v>370</v>
      </c>
    </row>
    <row r="121" spans="2:51" s="14" customFormat="1" ht="11.25">
      <c r="B121" s="203"/>
      <c r="C121" s="204"/>
      <c r="D121" s="194" t="s">
        <v>133</v>
      </c>
      <c r="E121" s="205" t="s">
        <v>19</v>
      </c>
      <c r="F121" s="206" t="s">
        <v>371</v>
      </c>
      <c r="G121" s="204"/>
      <c r="H121" s="207">
        <v>4.77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133</v>
      </c>
      <c r="AU121" s="213" t="s">
        <v>82</v>
      </c>
      <c r="AV121" s="14" t="s">
        <v>82</v>
      </c>
      <c r="AW121" s="14" t="s">
        <v>33</v>
      </c>
      <c r="AX121" s="14" t="s">
        <v>80</v>
      </c>
      <c r="AY121" s="213" t="s">
        <v>122</v>
      </c>
    </row>
    <row r="122" spans="2:51" s="14" customFormat="1" ht="11.25">
      <c r="B122" s="203"/>
      <c r="C122" s="204"/>
      <c r="D122" s="194" t="s">
        <v>133</v>
      </c>
      <c r="E122" s="204"/>
      <c r="F122" s="206" t="s">
        <v>372</v>
      </c>
      <c r="G122" s="204"/>
      <c r="H122" s="207">
        <v>7.632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133</v>
      </c>
      <c r="AU122" s="213" t="s">
        <v>82</v>
      </c>
      <c r="AV122" s="14" t="s">
        <v>82</v>
      </c>
      <c r="AW122" s="14" t="s">
        <v>4</v>
      </c>
      <c r="AX122" s="14" t="s">
        <v>80</v>
      </c>
      <c r="AY122" s="213" t="s">
        <v>122</v>
      </c>
    </row>
    <row r="123" spans="1:65" s="2" customFormat="1" ht="24.2" customHeight="1">
      <c r="A123" s="35"/>
      <c r="B123" s="36"/>
      <c r="C123" s="174" t="s">
        <v>201</v>
      </c>
      <c r="D123" s="174" t="s">
        <v>124</v>
      </c>
      <c r="E123" s="175" t="s">
        <v>190</v>
      </c>
      <c r="F123" s="176" t="s">
        <v>191</v>
      </c>
      <c r="G123" s="177" t="s">
        <v>127</v>
      </c>
      <c r="H123" s="178">
        <v>31.8</v>
      </c>
      <c r="I123" s="179"/>
      <c r="J123" s="180">
        <f>ROUND(I123*H123,2)</f>
        <v>0</v>
      </c>
      <c r="K123" s="176" t="s">
        <v>128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129</v>
      </c>
      <c r="AT123" s="185" t="s">
        <v>124</v>
      </c>
      <c r="AU123" s="185" t="s">
        <v>82</v>
      </c>
      <c r="AY123" s="18" t="s">
        <v>122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129</v>
      </c>
      <c r="BM123" s="185" t="s">
        <v>373</v>
      </c>
    </row>
    <row r="124" spans="1:47" s="2" customFormat="1" ht="11.25">
      <c r="A124" s="35"/>
      <c r="B124" s="36"/>
      <c r="C124" s="37"/>
      <c r="D124" s="187" t="s">
        <v>131</v>
      </c>
      <c r="E124" s="37"/>
      <c r="F124" s="188" t="s">
        <v>193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131</v>
      </c>
      <c r="AU124" s="18" t="s">
        <v>82</v>
      </c>
    </row>
    <row r="125" spans="1:65" s="2" customFormat="1" ht="16.5" customHeight="1">
      <c r="A125" s="35"/>
      <c r="B125" s="36"/>
      <c r="C125" s="214" t="s">
        <v>208</v>
      </c>
      <c r="D125" s="214" t="s">
        <v>183</v>
      </c>
      <c r="E125" s="215" t="s">
        <v>195</v>
      </c>
      <c r="F125" s="216" t="s">
        <v>196</v>
      </c>
      <c r="G125" s="217" t="s">
        <v>197</v>
      </c>
      <c r="H125" s="218">
        <v>0.636</v>
      </c>
      <c r="I125" s="219"/>
      <c r="J125" s="220">
        <f>ROUND(I125*H125,2)</f>
        <v>0</v>
      </c>
      <c r="K125" s="216" t="s">
        <v>128</v>
      </c>
      <c r="L125" s="221"/>
      <c r="M125" s="222" t="s">
        <v>19</v>
      </c>
      <c r="N125" s="223" t="s">
        <v>43</v>
      </c>
      <c r="O125" s="65"/>
      <c r="P125" s="183">
        <f>O125*H125</f>
        <v>0</v>
      </c>
      <c r="Q125" s="183">
        <v>0.001</v>
      </c>
      <c r="R125" s="183">
        <f>Q125*H125</f>
        <v>0.0006360000000000001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169</v>
      </c>
      <c r="AT125" s="185" t="s">
        <v>183</v>
      </c>
      <c r="AU125" s="185" t="s">
        <v>82</v>
      </c>
      <c r="AY125" s="18" t="s">
        <v>122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129</v>
      </c>
      <c r="BM125" s="185" t="s">
        <v>374</v>
      </c>
    </row>
    <row r="126" spans="2:51" s="14" customFormat="1" ht="11.25">
      <c r="B126" s="203"/>
      <c r="C126" s="204"/>
      <c r="D126" s="194" t="s">
        <v>133</v>
      </c>
      <c r="E126" s="204"/>
      <c r="F126" s="206" t="s">
        <v>375</v>
      </c>
      <c r="G126" s="204"/>
      <c r="H126" s="207">
        <v>0.636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133</v>
      </c>
      <c r="AU126" s="213" t="s">
        <v>82</v>
      </c>
      <c r="AV126" s="14" t="s">
        <v>82</v>
      </c>
      <c r="AW126" s="14" t="s">
        <v>4</v>
      </c>
      <c r="AX126" s="14" t="s">
        <v>80</v>
      </c>
      <c r="AY126" s="213" t="s">
        <v>122</v>
      </c>
    </row>
    <row r="127" spans="2:63" s="12" customFormat="1" ht="22.9" customHeight="1">
      <c r="B127" s="158"/>
      <c r="C127" s="159"/>
      <c r="D127" s="160" t="s">
        <v>71</v>
      </c>
      <c r="E127" s="172" t="s">
        <v>154</v>
      </c>
      <c r="F127" s="172" t="s">
        <v>200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SUM(P128:P135)</f>
        <v>0</v>
      </c>
      <c r="Q127" s="166"/>
      <c r="R127" s="167">
        <f>SUM(R128:R135)</f>
        <v>32.2982</v>
      </c>
      <c r="S127" s="166"/>
      <c r="T127" s="168">
        <f>SUM(T128:T135)</f>
        <v>0</v>
      </c>
      <c r="AR127" s="169" t="s">
        <v>80</v>
      </c>
      <c r="AT127" s="170" t="s">
        <v>71</v>
      </c>
      <c r="AU127" s="170" t="s">
        <v>80</v>
      </c>
      <c r="AY127" s="169" t="s">
        <v>122</v>
      </c>
      <c r="BK127" s="171">
        <f>SUM(BK128:BK135)</f>
        <v>0</v>
      </c>
    </row>
    <row r="128" spans="1:65" s="2" customFormat="1" ht="37.9" customHeight="1">
      <c r="A128" s="35"/>
      <c r="B128" s="36"/>
      <c r="C128" s="174" t="s">
        <v>8</v>
      </c>
      <c r="D128" s="174" t="s">
        <v>124</v>
      </c>
      <c r="E128" s="175" t="s">
        <v>202</v>
      </c>
      <c r="F128" s="176" t="s">
        <v>203</v>
      </c>
      <c r="G128" s="177" t="s">
        <v>127</v>
      </c>
      <c r="H128" s="178">
        <v>106</v>
      </c>
      <c r="I128" s="179"/>
      <c r="J128" s="180">
        <f>ROUND(I128*H128,2)</f>
        <v>0</v>
      </c>
      <c r="K128" s="176" t="s">
        <v>128</v>
      </c>
      <c r="L128" s="40"/>
      <c r="M128" s="181" t="s">
        <v>19</v>
      </c>
      <c r="N128" s="182" t="s">
        <v>43</v>
      </c>
      <c r="O128" s="65"/>
      <c r="P128" s="183">
        <f>O128*H128</f>
        <v>0</v>
      </c>
      <c r="Q128" s="183">
        <v>0.09848</v>
      </c>
      <c r="R128" s="183">
        <f>Q128*H128</f>
        <v>10.43888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129</v>
      </c>
      <c r="AT128" s="185" t="s">
        <v>124</v>
      </c>
      <c r="AU128" s="185" t="s">
        <v>82</v>
      </c>
      <c r="AY128" s="18" t="s">
        <v>122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80</v>
      </c>
      <c r="BK128" s="186">
        <f>ROUND(I128*H128,2)</f>
        <v>0</v>
      </c>
      <c r="BL128" s="18" t="s">
        <v>129</v>
      </c>
      <c r="BM128" s="185" t="s">
        <v>376</v>
      </c>
    </row>
    <row r="129" spans="1:47" s="2" customFormat="1" ht="11.25">
      <c r="A129" s="35"/>
      <c r="B129" s="36"/>
      <c r="C129" s="37"/>
      <c r="D129" s="187" t="s">
        <v>131</v>
      </c>
      <c r="E129" s="37"/>
      <c r="F129" s="188" t="s">
        <v>205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131</v>
      </c>
      <c r="AU129" s="18" t="s">
        <v>82</v>
      </c>
    </row>
    <row r="130" spans="2:51" s="13" customFormat="1" ht="11.25">
      <c r="B130" s="192"/>
      <c r="C130" s="193"/>
      <c r="D130" s="194" t="s">
        <v>133</v>
      </c>
      <c r="E130" s="195" t="s">
        <v>19</v>
      </c>
      <c r="F130" s="196" t="s">
        <v>206</v>
      </c>
      <c r="G130" s="193"/>
      <c r="H130" s="195" t="s">
        <v>19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133</v>
      </c>
      <c r="AU130" s="202" t="s">
        <v>82</v>
      </c>
      <c r="AV130" s="13" t="s">
        <v>80</v>
      </c>
      <c r="AW130" s="13" t="s">
        <v>33</v>
      </c>
      <c r="AX130" s="13" t="s">
        <v>72</v>
      </c>
      <c r="AY130" s="202" t="s">
        <v>122</v>
      </c>
    </row>
    <row r="131" spans="2:51" s="14" customFormat="1" ht="11.25">
      <c r="B131" s="203"/>
      <c r="C131" s="204"/>
      <c r="D131" s="194" t="s">
        <v>133</v>
      </c>
      <c r="E131" s="205" t="s">
        <v>19</v>
      </c>
      <c r="F131" s="206" t="s">
        <v>360</v>
      </c>
      <c r="G131" s="204"/>
      <c r="H131" s="207">
        <v>106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133</v>
      </c>
      <c r="AU131" s="213" t="s">
        <v>82</v>
      </c>
      <c r="AV131" s="14" t="s">
        <v>82</v>
      </c>
      <c r="AW131" s="14" t="s">
        <v>33</v>
      </c>
      <c r="AX131" s="14" t="s">
        <v>80</v>
      </c>
      <c r="AY131" s="213" t="s">
        <v>122</v>
      </c>
    </row>
    <row r="132" spans="1:65" s="2" customFormat="1" ht="37.9" customHeight="1">
      <c r="A132" s="35"/>
      <c r="B132" s="36"/>
      <c r="C132" s="174" t="s">
        <v>218</v>
      </c>
      <c r="D132" s="174" t="s">
        <v>124</v>
      </c>
      <c r="E132" s="175" t="s">
        <v>209</v>
      </c>
      <c r="F132" s="176" t="s">
        <v>210</v>
      </c>
      <c r="G132" s="177" t="s">
        <v>127</v>
      </c>
      <c r="H132" s="178">
        <v>106</v>
      </c>
      <c r="I132" s="179"/>
      <c r="J132" s="180">
        <f>ROUND(I132*H132,2)</f>
        <v>0</v>
      </c>
      <c r="K132" s="176" t="s">
        <v>128</v>
      </c>
      <c r="L132" s="40"/>
      <c r="M132" s="181" t="s">
        <v>19</v>
      </c>
      <c r="N132" s="182" t="s">
        <v>43</v>
      </c>
      <c r="O132" s="65"/>
      <c r="P132" s="183">
        <f>O132*H132</f>
        <v>0</v>
      </c>
      <c r="Q132" s="183">
        <v>0.0888</v>
      </c>
      <c r="R132" s="183">
        <f>Q132*H132</f>
        <v>9.4128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129</v>
      </c>
      <c r="AT132" s="185" t="s">
        <v>124</v>
      </c>
      <c r="AU132" s="185" t="s">
        <v>82</v>
      </c>
      <c r="AY132" s="18" t="s">
        <v>122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80</v>
      </c>
      <c r="BK132" s="186">
        <f>ROUND(I132*H132,2)</f>
        <v>0</v>
      </c>
      <c r="BL132" s="18" t="s">
        <v>129</v>
      </c>
      <c r="BM132" s="185" t="s">
        <v>377</v>
      </c>
    </row>
    <row r="133" spans="1:47" s="2" customFormat="1" ht="11.25">
      <c r="A133" s="35"/>
      <c r="B133" s="36"/>
      <c r="C133" s="37"/>
      <c r="D133" s="187" t="s">
        <v>131</v>
      </c>
      <c r="E133" s="37"/>
      <c r="F133" s="188" t="s">
        <v>212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131</v>
      </c>
      <c r="AU133" s="18" t="s">
        <v>82</v>
      </c>
    </row>
    <row r="134" spans="1:65" s="2" customFormat="1" ht="16.5" customHeight="1">
      <c r="A134" s="35"/>
      <c r="B134" s="36"/>
      <c r="C134" s="214" t="s">
        <v>223</v>
      </c>
      <c r="D134" s="214" t="s">
        <v>183</v>
      </c>
      <c r="E134" s="215" t="s">
        <v>213</v>
      </c>
      <c r="F134" s="216" t="s">
        <v>214</v>
      </c>
      <c r="G134" s="217" t="s">
        <v>127</v>
      </c>
      <c r="H134" s="218">
        <v>109.18</v>
      </c>
      <c r="I134" s="219"/>
      <c r="J134" s="220">
        <f>ROUND(I134*H134,2)</f>
        <v>0</v>
      </c>
      <c r="K134" s="216" t="s">
        <v>19</v>
      </c>
      <c r="L134" s="221"/>
      <c r="M134" s="222" t="s">
        <v>19</v>
      </c>
      <c r="N134" s="223" t="s">
        <v>43</v>
      </c>
      <c r="O134" s="65"/>
      <c r="P134" s="183">
        <f>O134*H134</f>
        <v>0</v>
      </c>
      <c r="Q134" s="183">
        <v>0.114</v>
      </c>
      <c r="R134" s="183">
        <f>Q134*H134</f>
        <v>12.446520000000001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169</v>
      </c>
      <c r="AT134" s="185" t="s">
        <v>183</v>
      </c>
      <c r="AU134" s="185" t="s">
        <v>82</v>
      </c>
      <c r="AY134" s="18" t="s">
        <v>122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80</v>
      </c>
      <c r="BK134" s="186">
        <f>ROUND(I134*H134,2)</f>
        <v>0</v>
      </c>
      <c r="BL134" s="18" t="s">
        <v>129</v>
      </c>
      <c r="BM134" s="185" t="s">
        <v>378</v>
      </c>
    </row>
    <row r="135" spans="2:51" s="14" customFormat="1" ht="11.25">
      <c r="B135" s="203"/>
      <c r="C135" s="204"/>
      <c r="D135" s="194" t="s">
        <v>133</v>
      </c>
      <c r="E135" s="204"/>
      <c r="F135" s="206" t="s">
        <v>379</v>
      </c>
      <c r="G135" s="204"/>
      <c r="H135" s="207">
        <v>109.18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133</v>
      </c>
      <c r="AU135" s="213" t="s">
        <v>82</v>
      </c>
      <c r="AV135" s="14" t="s">
        <v>82</v>
      </c>
      <c r="AW135" s="14" t="s">
        <v>4</v>
      </c>
      <c r="AX135" s="14" t="s">
        <v>80</v>
      </c>
      <c r="AY135" s="213" t="s">
        <v>122</v>
      </c>
    </row>
    <row r="136" spans="2:63" s="12" customFormat="1" ht="22.9" customHeight="1">
      <c r="B136" s="158"/>
      <c r="C136" s="159"/>
      <c r="D136" s="160" t="s">
        <v>71</v>
      </c>
      <c r="E136" s="172" t="s">
        <v>176</v>
      </c>
      <c r="F136" s="172" t="s">
        <v>217</v>
      </c>
      <c r="G136" s="159"/>
      <c r="H136" s="159"/>
      <c r="I136" s="162"/>
      <c r="J136" s="173">
        <f>BK136</f>
        <v>0</v>
      </c>
      <c r="K136" s="159"/>
      <c r="L136" s="164"/>
      <c r="M136" s="165"/>
      <c r="N136" s="166"/>
      <c r="O136" s="166"/>
      <c r="P136" s="167">
        <f>SUM(P137:P141)</f>
        <v>0</v>
      </c>
      <c r="Q136" s="166"/>
      <c r="R136" s="167">
        <f>SUM(R137:R141)</f>
        <v>13.965499999999999</v>
      </c>
      <c r="S136" s="166"/>
      <c r="T136" s="168">
        <f>SUM(T137:T141)</f>
        <v>0</v>
      </c>
      <c r="AR136" s="169" t="s">
        <v>80</v>
      </c>
      <c r="AT136" s="170" t="s">
        <v>71</v>
      </c>
      <c r="AU136" s="170" t="s">
        <v>80</v>
      </c>
      <c r="AY136" s="169" t="s">
        <v>122</v>
      </c>
      <c r="BK136" s="171">
        <f>SUM(BK137:BK141)</f>
        <v>0</v>
      </c>
    </row>
    <row r="137" spans="1:65" s="2" customFormat="1" ht="24.2" customHeight="1">
      <c r="A137" s="35"/>
      <c r="B137" s="36"/>
      <c r="C137" s="174" t="s">
        <v>230</v>
      </c>
      <c r="D137" s="174" t="s">
        <v>124</v>
      </c>
      <c r="E137" s="175" t="s">
        <v>219</v>
      </c>
      <c r="F137" s="176" t="s">
        <v>220</v>
      </c>
      <c r="G137" s="177" t="s">
        <v>143</v>
      </c>
      <c r="H137" s="178">
        <v>106</v>
      </c>
      <c r="I137" s="179"/>
      <c r="J137" s="180">
        <f>ROUND(I137*H137,2)</f>
        <v>0</v>
      </c>
      <c r="K137" s="176" t="s">
        <v>128</v>
      </c>
      <c r="L137" s="40"/>
      <c r="M137" s="181" t="s">
        <v>19</v>
      </c>
      <c r="N137" s="182" t="s">
        <v>43</v>
      </c>
      <c r="O137" s="65"/>
      <c r="P137" s="183">
        <f>O137*H137</f>
        <v>0</v>
      </c>
      <c r="Q137" s="183">
        <v>0.10095</v>
      </c>
      <c r="R137" s="183">
        <f>Q137*H137</f>
        <v>10.7007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129</v>
      </c>
      <c r="AT137" s="185" t="s">
        <v>124</v>
      </c>
      <c r="AU137" s="185" t="s">
        <v>82</v>
      </c>
      <c r="AY137" s="18" t="s">
        <v>122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80</v>
      </c>
      <c r="BK137" s="186">
        <f>ROUND(I137*H137,2)</f>
        <v>0</v>
      </c>
      <c r="BL137" s="18" t="s">
        <v>129</v>
      </c>
      <c r="BM137" s="185" t="s">
        <v>380</v>
      </c>
    </row>
    <row r="138" spans="1:47" s="2" customFormat="1" ht="11.25">
      <c r="A138" s="35"/>
      <c r="B138" s="36"/>
      <c r="C138" s="37"/>
      <c r="D138" s="187" t="s">
        <v>131</v>
      </c>
      <c r="E138" s="37"/>
      <c r="F138" s="188" t="s">
        <v>222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131</v>
      </c>
      <c r="AU138" s="18" t="s">
        <v>82</v>
      </c>
    </row>
    <row r="139" spans="2:51" s="14" customFormat="1" ht="11.25">
      <c r="B139" s="203"/>
      <c r="C139" s="204"/>
      <c r="D139" s="194" t="s">
        <v>133</v>
      </c>
      <c r="E139" s="205" t="s">
        <v>19</v>
      </c>
      <c r="F139" s="206" t="s">
        <v>360</v>
      </c>
      <c r="G139" s="204"/>
      <c r="H139" s="207">
        <v>106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133</v>
      </c>
      <c r="AU139" s="213" t="s">
        <v>82</v>
      </c>
      <c r="AV139" s="14" t="s">
        <v>82</v>
      </c>
      <c r="AW139" s="14" t="s">
        <v>33</v>
      </c>
      <c r="AX139" s="14" t="s">
        <v>80</v>
      </c>
      <c r="AY139" s="213" t="s">
        <v>122</v>
      </c>
    </row>
    <row r="140" spans="1:65" s="2" customFormat="1" ht="16.5" customHeight="1">
      <c r="A140" s="35"/>
      <c r="B140" s="36"/>
      <c r="C140" s="214" t="s">
        <v>235</v>
      </c>
      <c r="D140" s="214" t="s">
        <v>183</v>
      </c>
      <c r="E140" s="215" t="s">
        <v>224</v>
      </c>
      <c r="F140" s="216" t="s">
        <v>225</v>
      </c>
      <c r="G140" s="217" t="s">
        <v>143</v>
      </c>
      <c r="H140" s="218">
        <v>116.6</v>
      </c>
      <c r="I140" s="219"/>
      <c r="J140" s="220">
        <f>ROUND(I140*H140,2)</f>
        <v>0</v>
      </c>
      <c r="K140" s="216" t="s">
        <v>128</v>
      </c>
      <c r="L140" s="221"/>
      <c r="M140" s="222" t="s">
        <v>19</v>
      </c>
      <c r="N140" s="223" t="s">
        <v>43</v>
      </c>
      <c r="O140" s="65"/>
      <c r="P140" s="183">
        <f>O140*H140</f>
        <v>0</v>
      </c>
      <c r="Q140" s="183">
        <v>0.028</v>
      </c>
      <c r="R140" s="183">
        <f>Q140*H140</f>
        <v>3.2647999999999997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169</v>
      </c>
      <c r="AT140" s="185" t="s">
        <v>183</v>
      </c>
      <c r="AU140" s="185" t="s">
        <v>82</v>
      </c>
      <c r="AY140" s="18" t="s">
        <v>122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129</v>
      </c>
      <c r="BM140" s="185" t="s">
        <v>381</v>
      </c>
    </row>
    <row r="141" spans="2:51" s="14" customFormat="1" ht="11.25">
      <c r="B141" s="203"/>
      <c r="C141" s="204"/>
      <c r="D141" s="194" t="s">
        <v>133</v>
      </c>
      <c r="E141" s="204"/>
      <c r="F141" s="206" t="s">
        <v>382</v>
      </c>
      <c r="G141" s="204"/>
      <c r="H141" s="207">
        <v>116.6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133</v>
      </c>
      <c r="AU141" s="213" t="s">
        <v>82</v>
      </c>
      <c r="AV141" s="14" t="s">
        <v>82</v>
      </c>
      <c r="AW141" s="14" t="s">
        <v>4</v>
      </c>
      <c r="AX141" s="14" t="s">
        <v>80</v>
      </c>
      <c r="AY141" s="213" t="s">
        <v>122</v>
      </c>
    </row>
    <row r="142" spans="2:63" s="12" customFormat="1" ht="22.9" customHeight="1">
      <c r="B142" s="158"/>
      <c r="C142" s="159"/>
      <c r="D142" s="160" t="s">
        <v>71</v>
      </c>
      <c r="E142" s="172" t="s">
        <v>228</v>
      </c>
      <c r="F142" s="172" t="s">
        <v>229</v>
      </c>
      <c r="G142" s="159"/>
      <c r="H142" s="159"/>
      <c r="I142" s="162"/>
      <c r="J142" s="173">
        <f>BK142</f>
        <v>0</v>
      </c>
      <c r="K142" s="159"/>
      <c r="L142" s="164"/>
      <c r="M142" s="165"/>
      <c r="N142" s="166"/>
      <c r="O142" s="166"/>
      <c r="P142" s="167">
        <f>SUM(P143:P149)</f>
        <v>0</v>
      </c>
      <c r="Q142" s="166"/>
      <c r="R142" s="167">
        <f>SUM(R143:R149)</f>
        <v>0</v>
      </c>
      <c r="S142" s="166"/>
      <c r="T142" s="168">
        <f>SUM(T143:T149)</f>
        <v>0</v>
      </c>
      <c r="AR142" s="169" t="s">
        <v>80</v>
      </c>
      <c r="AT142" s="170" t="s">
        <v>71</v>
      </c>
      <c r="AU142" s="170" t="s">
        <v>80</v>
      </c>
      <c r="AY142" s="169" t="s">
        <v>122</v>
      </c>
      <c r="BK142" s="171">
        <f>SUM(BK143:BK149)</f>
        <v>0</v>
      </c>
    </row>
    <row r="143" spans="1:65" s="2" customFormat="1" ht="21.75" customHeight="1">
      <c r="A143" s="35"/>
      <c r="B143" s="36"/>
      <c r="C143" s="174" t="s">
        <v>241</v>
      </c>
      <c r="D143" s="174" t="s">
        <v>124</v>
      </c>
      <c r="E143" s="175" t="s">
        <v>231</v>
      </c>
      <c r="F143" s="176" t="s">
        <v>232</v>
      </c>
      <c r="G143" s="177" t="s">
        <v>172</v>
      </c>
      <c r="H143" s="178">
        <v>47.912</v>
      </c>
      <c r="I143" s="179"/>
      <c r="J143" s="180">
        <f>ROUND(I143*H143,2)</f>
        <v>0</v>
      </c>
      <c r="K143" s="176" t="s">
        <v>128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129</v>
      </c>
      <c r="AT143" s="185" t="s">
        <v>124</v>
      </c>
      <c r="AU143" s="185" t="s">
        <v>82</v>
      </c>
      <c r="AY143" s="18" t="s">
        <v>122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129</v>
      </c>
      <c r="BM143" s="185" t="s">
        <v>383</v>
      </c>
    </row>
    <row r="144" spans="1:47" s="2" customFormat="1" ht="11.25">
      <c r="A144" s="35"/>
      <c r="B144" s="36"/>
      <c r="C144" s="37"/>
      <c r="D144" s="187" t="s">
        <v>131</v>
      </c>
      <c r="E144" s="37"/>
      <c r="F144" s="188" t="s">
        <v>234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131</v>
      </c>
      <c r="AU144" s="18" t="s">
        <v>82</v>
      </c>
    </row>
    <row r="145" spans="1:65" s="2" customFormat="1" ht="24.2" customHeight="1">
      <c r="A145" s="35"/>
      <c r="B145" s="36"/>
      <c r="C145" s="174" t="s">
        <v>7</v>
      </c>
      <c r="D145" s="174" t="s">
        <v>124</v>
      </c>
      <c r="E145" s="175" t="s">
        <v>236</v>
      </c>
      <c r="F145" s="176" t="s">
        <v>237</v>
      </c>
      <c r="G145" s="177" t="s">
        <v>172</v>
      </c>
      <c r="H145" s="178">
        <v>287.472</v>
      </c>
      <c r="I145" s="179"/>
      <c r="J145" s="180">
        <f>ROUND(I145*H145,2)</f>
        <v>0</v>
      </c>
      <c r="K145" s="176" t="s">
        <v>128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129</v>
      </c>
      <c r="AT145" s="185" t="s">
        <v>124</v>
      </c>
      <c r="AU145" s="185" t="s">
        <v>82</v>
      </c>
      <c r="AY145" s="18" t="s">
        <v>122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129</v>
      </c>
      <c r="BM145" s="185" t="s">
        <v>384</v>
      </c>
    </row>
    <row r="146" spans="1:47" s="2" customFormat="1" ht="11.25">
      <c r="A146" s="35"/>
      <c r="B146" s="36"/>
      <c r="C146" s="37"/>
      <c r="D146" s="187" t="s">
        <v>131</v>
      </c>
      <c r="E146" s="37"/>
      <c r="F146" s="188" t="s">
        <v>239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131</v>
      </c>
      <c r="AU146" s="18" t="s">
        <v>82</v>
      </c>
    </row>
    <row r="147" spans="2:51" s="14" customFormat="1" ht="11.25">
      <c r="B147" s="203"/>
      <c r="C147" s="204"/>
      <c r="D147" s="194" t="s">
        <v>133</v>
      </c>
      <c r="E147" s="205" t="s">
        <v>19</v>
      </c>
      <c r="F147" s="206" t="s">
        <v>385</v>
      </c>
      <c r="G147" s="204"/>
      <c r="H147" s="207">
        <v>287.472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133</v>
      </c>
      <c r="AU147" s="213" t="s">
        <v>82</v>
      </c>
      <c r="AV147" s="14" t="s">
        <v>82</v>
      </c>
      <c r="AW147" s="14" t="s">
        <v>33</v>
      </c>
      <c r="AX147" s="14" t="s">
        <v>80</v>
      </c>
      <c r="AY147" s="213" t="s">
        <v>122</v>
      </c>
    </row>
    <row r="148" spans="1:65" s="2" customFormat="1" ht="24.2" customHeight="1">
      <c r="A148" s="35"/>
      <c r="B148" s="36"/>
      <c r="C148" s="174" t="s">
        <v>256</v>
      </c>
      <c r="D148" s="174" t="s">
        <v>124</v>
      </c>
      <c r="E148" s="175" t="s">
        <v>242</v>
      </c>
      <c r="F148" s="176" t="s">
        <v>243</v>
      </c>
      <c r="G148" s="177" t="s">
        <v>172</v>
      </c>
      <c r="H148" s="178">
        <v>47.912</v>
      </c>
      <c r="I148" s="179"/>
      <c r="J148" s="180">
        <f>ROUND(I148*H148,2)</f>
        <v>0</v>
      </c>
      <c r="K148" s="176" t="s">
        <v>128</v>
      </c>
      <c r="L148" s="40"/>
      <c r="M148" s="181" t="s">
        <v>19</v>
      </c>
      <c r="N148" s="182" t="s">
        <v>43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129</v>
      </c>
      <c r="AT148" s="185" t="s">
        <v>124</v>
      </c>
      <c r="AU148" s="185" t="s">
        <v>82</v>
      </c>
      <c r="AY148" s="18" t="s">
        <v>122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80</v>
      </c>
      <c r="BK148" s="186">
        <f>ROUND(I148*H148,2)</f>
        <v>0</v>
      </c>
      <c r="BL148" s="18" t="s">
        <v>129</v>
      </c>
      <c r="BM148" s="185" t="s">
        <v>386</v>
      </c>
    </row>
    <row r="149" spans="1:47" s="2" customFormat="1" ht="11.25">
      <c r="A149" s="35"/>
      <c r="B149" s="36"/>
      <c r="C149" s="37"/>
      <c r="D149" s="187" t="s">
        <v>131</v>
      </c>
      <c r="E149" s="37"/>
      <c r="F149" s="188" t="s">
        <v>245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131</v>
      </c>
      <c r="AU149" s="18" t="s">
        <v>82</v>
      </c>
    </row>
    <row r="150" spans="2:63" s="12" customFormat="1" ht="22.9" customHeight="1">
      <c r="B150" s="158"/>
      <c r="C150" s="159"/>
      <c r="D150" s="160" t="s">
        <v>71</v>
      </c>
      <c r="E150" s="172" t="s">
        <v>246</v>
      </c>
      <c r="F150" s="172" t="s">
        <v>247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SUM(P151:P152)</f>
        <v>0</v>
      </c>
      <c r="Q150" s="166"/>
      <c r="R150" s="167">
        <f>SUM(R151:R152)</f>
        <v>0</v>
      </c>
      <c r="S150" s="166"/>
      <c r="T150" s="168">
        <f>SUM(T151:T152)</f>
        <v>0</v>
      </c>
      <c r="AR150" s="169" t="s">
        <v>80</v>
      </c>
      <c r="AT150" s="170" t="s">
        <v>71</v>
      </c>
      <c r="AU150" s="170" t="s">
        <v>80</v>
      </c>
      <c r="AY150" s="169" t="s">
        <v>122</v>
      </c>
      <c r="BK150" s="171">
        <f>SUM(BK151:BK152)</f>
        <v>0</v>
      </c>
    </row>
    <row r="151" spans="1:65" s="2" customFormat="1" ht="24.2" customHeight="1">
      <c r="A151" s="35"/>
      <c r="B151" s="36"/>
      <c r="C151" s="174" t="s">
        <v>263</v>
      </c>
      <c r="D151" s="174" t="s">
        <v>124</v>
      </c>
      <c r="E151" s="175" t="s">
        <v>248</v>
      </c>
      <c r="F151" s="176" t="s">
        <v>249</v>
      </c>
      <c r="G151" s="177" t="s">
        <v>172</v>
      </c>
      <c r="H151" s="178">
        <v>53.896</v>
      </c>
      <c r="I151" s="179"/>
      <c r="J151" s="180">
        <f>ROUND(I151*H151,2)</f>
        <v>0</v>
      </c>
      <c r="K151" s="176" t="s">
        <v>128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129</v>
      </c>
      <c r="AT151" s="185" t="s">
        <v>124</v>
      </c>
      <c r="AU151" s="185" t="s">
        <v>82</v>
      </c>
      <c r="AY151" s="18" t="s">
        <v>122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80</v>
      </c>
      <c r="BK151" s="186">
        <f>ROUND(I151*H151,2)</f>
        <v>0</v>
      </c>
      <c r="BL151" s="18" t="s">
        <v>129</v>
      </c>
      <c r="BM151" s="185" t="s">
        <v>387</v>
      </c>
    </row>
    <row r="152" spans="1:47" s="2" customFormat="1" ht="11.25">
      <c r="A152" s="35"/>
      <c r="B152" s="36"/>
      <c r="C152" s="37"/>
      <c r="D152" s="187" t="s">
        <v>131</v>
      </c>
      <c r="E152" s="37"/>
      <c r="F152" s="188" t="s">
        <v>251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131</v>
      </c>
      <c r="AU152" s="18" t="s">
        <v>82</v>
      </c>
    </row>
    <row r="153" spans="2:63" s="12" customFormat="1" ht="25.9" customHeight="1">
      <c r="B153" s="158"/>
      <c r="C153" s="159"/>
      <c r="D153" s="160" t="s">
        <v>71</v>
      </c>
      <c r="E153" s="161" t="s">
        <v>252</v>
      </c>
      <c r="F153" s="161" t="s">
        <v>253</v>
      </c>
      <c r="G153" s="159"/>
      <c r="H153" s="159"/>
      <c r="I153" s="162"/>
      <c r="J153" s="163">
        <f>BK153</f>
        <v>0</v>
      </c>
      <c r="K153" s="159"/>
      <c r="L153" s="164"/>
      <c r="M153" s="165"/>
      <c r="N153" s="166"/>
      <c r="O153" s="166"/>
      <c r="P153" s="167">
        <f>P154</f>
        <v>0</v>
      </c>
      <c r="Q153" s="166"/>
      <c r="R153" s="167">
        <f>R154</f>
        <v>0</v>
      </c>
      <c r="S153" s="166"/>
      <c r="T153" s="168">
        <f>T154</f>
        <v>0</v>
      </c>
      <c r="AR153" s="169" t="s">
        <v>154</v>
      </c>
      <c r="AT153" s="170" t="s">
        <v>71</v>
      </c>
      <c r="AU153" s="170" t="s">
        <v>72</v>
      </c>
      <c r="AY153" s="169" t="s">
        <v>122</v>
      </c>
      <c r="BK153" s="171">
        <f>BK154</f>
        <v>0</v>
      </c>
    </row>
    <row r="154" spans="2:63" s="12" customFormat="1" ht="22.9" customHeight="1">
      <c r="B154" s="158"/>
      <c r="C154" s="159"/>
      <c r="D154" s="160" t="s">
        <v>71</v>
      </c>
      <c r="E154" s="172" t="s">
        <v>254</v>
      </c>
      <c r="F154" s="172" t="s">
        <v>255</v>
      </c>
      <c r="G154" s="159"/>
      <c r="H154" s="159"/>
      <c r="I154" s="162"/>
      <c r="J154" s="173">
        <f>BK154</f>
        <v>0</v>
      </c>
      <c r="K154" s="159"/>
      <c r="L154" s="164"/>
      <c r="M154" s="165"/>
      <c r="N154" s="166"/>
      <c r="O154" s="166"/>
      <c r="P154" s="167">
        <f>SUM(P155:P156)</f>
        <v>0</v>
      </c>
      <c r="Q154" s="166"/>
      <c r="R154" s="167">
        <f>SUM(R155:R156)</f>
        <v>0</v>
      </c>
      <c r="S154" s="166"/>
      <c r="T154" s="168">
        <f>SUM(T155:T156)</f>
        <v>0</v>
      </c>
      <c r="AR154" s="169" t="s">
        <v>154</v>
      </c>
      <c r="AT154" s="170" t="s">
        <v>71</v>
      </c>
      <c r="AU154" s="170" t="s">
        <v>80</v>
      </c>
      <c r="AY154" s="169" t="s">
        <v>122</v>
      </c>
      <c r="BK154" s="171">
        <f>SUM(BK155:BK156)</f>
        <v>0</v>
      </c>
    </row>
    <row r="155" spans="1:65" s="2" customFormat="1" ht="16.5" customHeight="1">
      <c r="A155" s="35"/>
      <c r="B155" s="36"/>
      <c r="C155" s="174" t="s">
        <v>350</v>
      </c>
      <c r="D155" s="174" t="s">
        <v>124</v>
      </c>
      <c r="E155" s="175" t="s">
        <v>257</v>
      </c>
      <c r="F155" s="176" t="s">
        <v>255</v>
      </c>
      <c r="G155" s="177" t="s">
        <v>258</v>
      </c>
      <c r="H155" s="178">
        <v>1</v>
      </c>
      <c r="I155" s="179"/>
      <c r="J155" s="180">
        <f>ROUND(I155*H155,2)</f>
        <v>0</v>
      </c>
      <c r="K155" s="176" t="s">
        <v>128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259</v>
      </c>
      <c r="AT155" s="185" t="s">
        <v>124</v>
      </c>
      <c r="AU155" s="185" t="s">
        <v>82</v>
      </c>
      <c r="AY155" s="18" t="s">
        <v>122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259</v>
      </c>
      <c r="BM155" s="185" t="s">
        <v>388</v>
      </c>
    </row>
    <row r="156" spans="1:47" s="2" customFormat="1" ht="11.25">
      <c r="A156" s="35"/>
      <c r="B156" s="36"/>
      <c r="C156" s="37"/>
      <c r="D156" s="187" t="s">
        <v>131</v>
      </c>
      <c r="E156" s="37"/>
      <c r="F156" s="188" t="s">
        <v>261</v>
      </c>
      <c r="G156" s="37"/>
      <c r="H156" s="37"/>
      <c r="I156" s="189"/>
      <c r="J156" s="37"/>
      <c r="K156" s="37"/>
      <c r="L156" s="40"/>
      <c r="M156" s="224"/>
      <c r="N156" s="225"/>
      <c r="O156" s="226"/>
      <c r="P156" s="226"/>
      <c r="Q156" s="226"/>
      <c r="R156" s="226"/>
      <c r="S156" s="226"/>
      <c r="T156" s="227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131</v>
      </c>
      <c r="AU156" s="18" t="s">
        <v>82</v>
      </c>
    </row>
    <row r="157" spans="1:31" s="2" customFormat="1" ht="6.95" customHeight="1">
      <c r="A157" s="35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algorithmName="SHA-512" hashValue="21qJ8iCDaL1oQbYgP2STAbwdwyM55iTAE9yntzY27ozeOK4Ks3jlbi1Jfl8lHZV4ERnZrnGoFUbxy3ksmban1g==" saltValue="k1Gim/uf/E4sjCRuGPLpEn7Z9OWB0/8UOK9NIWmw07WX8mMr5g+tcGlOJv8enu/JXk/EHKPV1bVAWJyjEkJpKQ==" spinCount="100000" sheet="1" objects="1" scenarios="1" formatColumns="0" formatRows="0" autoFilter="0"/>
  <autoFilter ref="C86:K15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93"/>
    <hyperlink ref="F96" r:id="rId2" display="https://podminky.urs.cz/item/CS_URS_2023_01/113107170"/>
    <hyperlink ref="F100" r:id="rId3" display="https://podminky.urs.cz/item/CS_URS_2023_01/113108441"/>
    <hyperlink ref="F102" r:id="rId4" display="https://podminky.urs.cz/item/CS_URS_2023_01/113202111"/>
    <hyperlink ref="F105" r:id="rId5" display="https://podminky.urs.cz/item/CS_URS_2023_01/132151101"/>
    <hyperlink ref="F109" r:id="rId6" display="https://podminky.urs.cz/item/CS_URS_2023_01/162751114"/>
    <hyperlink ref="F111" r:id="rId7" display="https://podminky.urs.cz/item/CS_URS_2023_01/167151101"/>
    <hyperlink ref="F113" r:id="rId8" display="https://podminky.urs.cz/item/CS_URS_2023_01/171251201"/>
    <hyperlink ref="F115" r:id="rId9" display="https://podminky.urs.cz/item/CS_URS_2023_01/171201221"/>
    <hyperlink ref="F118" r:id="rId10" display="https://podminky.urs.cz/item/CS_URS_2023_01/181311103"/>
    <hyperlink ref="F124" r:id="rId11" display="https://podminky.urs.cz/item/CS_URS_2023_01/181411131"/>
    <hyperlink ref="F129" r:id="rId12" display="https://podminky.urs.cz/item/CS_URS_2023_01/566301111"/>
    <hyperlink ref="F133" r:id="rId13" display="https://podminky.urs.cz/item/CS_URS_2023_01/596811311"/>
    <hyperlink ref="F138" r:id="rId14" display="https://podminky.urs.cz/item/CS_URS_2023_01/916331112"/>
    <hyperlink ref="F144" r:id="rId15" display="https://podminky.urs.cz/item/CS_URS_2023_01/997013501"/>
    <hyperlink ref="F146" r:id="rId16" display="https://podminky.urs.cz/item/CS_URS_2023_01/997013509"/>
    <hyperlink ref="F149" r:id="rId17" display="https://podminky.urs.cz/item/CS_URS_2023_01/997013601"/>
    <hyperlink ref="F152" r:id="rId18" display="https://podminky.urs.cz/item/CS_URS_2023_01/998223011"/>
    <hyperlink ref="F156" r:id="rId19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6" customFormat="1" ht="45" customHeight="1">
      <c r="B3" s="243"/>
      <c r="C3" s="371" t="s">
        <v>389</v>
      </c>
      <c r="D3" s="371"/>
      <c r="E3" s="371"/>
      <c r="F3" s="371"/>
      <c r="G3" s="371"/>
      <c r="H3" s="371"/>
      <c r="I3" s="371"/>
      <c r="J3" s="371"/>
      <c r="K3" s="244"/>
    </row>
    <row r="4" spans="2:11" s="1" customFormat="1" ht="25.5" customHeight="1">
      <c r="B4" s="245"/>
      <c r="C4" s="376" t="s">
        <v>390</v>
      </c>
      <c r="D4" s="376"/>
      <c r="E4" s="376"/>
      <c r="F4" s="376"/>
      <c r="G4" s="376"/>
      <c r="H4" s="376"/>
      <c r="I4" s="376"/>
      <c r="J4" s="376"/>
      <c r="K4" s="246"/>
    </row>
    <row r="5" spans="2:11" s="1" customFormat="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5"/>
      <c r="C6" s="375" t="s">
        <v>391</v>
      </c>
      <c r="D6" s="375"/>
      <c r="E6" s="375"/>
      <c r="F6" s="375"/>
      <c r="G6" s="375"/>
      <c r="H6" s="375"/>
      <c r="I6" s="375"/>
      <c r="J6" s="375"/>
      <c r="K6" s="246"/>
    </row>
    <row r="7" spans="2:11" s="1" customFormat="1" ht="15" customHeight="1">
      <c r="B7" s="249"/>
      <c r="C7" s="375" t="s">
        <v>392</v>
      </c>
      <c r="D7" s="375"/>
      <c r="E7" s="375"/>
      <c r="F7" s="375"/>
      <c r="G7" s="375"/>
      <c r="H7" s="375"/>
      <c r="I7" s="375"/>
      <c r="J7" s="375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375" t="s">
        <v>393</v>
      </c>
      <c r="D9" s="375"/>
      <c r="E9" s="375"/>
      <c r="F9" s="375"/>
      <c r="G9" s="375"/>
      <c r="H9" s="375"/>
      <c r="I9" s="375"/>
      <c r="J9" s="375"/>
      <c r="K9" s="246"/>
    </row>
    <row r="10" spans="2:11" s="1" customFormat="1" ht="15" customHeight="1">
      <c r="B10" s="249"/>
      <c r="C10" s="248"/>
      <c r="D10" s="375" t="s">
        <v>394</v>
      </c>
      <c r="E10" s="375"/>
      <c r="F10" s="375"/>
      <c r="G10" s="375"/>
      <c r="H10" s="375"/>
      <c r="I10" s="375"/>
      <c r="J10" s="375"/>
      <c r="K10" s="246"/>
    </row>
    <row r="11" spans="2:11" s="1" customFormat="1" ht="15" customHeight="1">
      <c r="B11" s="249"/>
      <c r="C11" s="250"/>
      <c r="D11" s="375" t="s">
        <v>395</v>
      </c>
      <c r="E11" s="375"/>
      <c r="F11" s="375"/>
      <c r="G11" s="375"/>
      <c r="H11" s="375"/>
      <c r="I11" s="375"/>
      <c r="J11" s="375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396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375" t="s">
        <v>397</v>
      </c>
      <c r="E15" s="375"/>
      <c r="F15" s="375"/>
      <c r="G15" s="375"/>
      <c r="H15" s="375"/>
      <c r="I15" s="375"/>
      <c r="J15" s="375"/>
      <c r="K15" s="246"/>
    </row>
    <row r="16" spans="2:11" s="1" customFormat="1" ht="15" customHeight="1">
      <c r="B16" s="249"/>
      <c r="C16" s="250"/>
      <c r="D16" s="375" t="s">
        <v>398</v>
      </c>
      <c r="E16" s="375"/>
      <c r="F16" s="375"/>
      <c r="G16" s="375"/>
      <c r="H16" s="375"/>
      <c r="I16" s="375"/>
      <c r="J16" s="375"/>
      <c r="K16" s="246"/>
    </row>
    <row r="17" spans="2:11" s="1" customFormat="1" ht="15" customHeight="1">
      <c r="B17" s="249"/>
      <c r="C17" s="250"/>
      <c r="D17" s="375" t="s">
        <v>399</v>
      </c>
      <c r="E17" s="375"/>
      <c r="F17" s="375"/>
      <c r="G17" s="375"/>
      <c r="H17" s="375"/>
      <c r="I17" s="375"/>
      <c r="J17" s="375"/>
      <c r="K17" s="246"/>
    </row>
    <row r="18" spans="2:11" s="1" customFormat="1" ht="15" customHeight="1">
      <c r="B18" s="249"/>
      <c r="C18" s="250"/>
      <c r="D18" s="250"/>
      <c r="E18" s="252" t="s">
        <v>79</v>
      </c>
      <c r="F18" s="375" t="s">
        <v>400</v>
      </c>
      <c r="G18" s="375"/>
      <c r="H18" s="375"/>
      <c r="I18" s="375"/>
      <c r="J18" s="375"/>
      <c r="K18" s="246"/>
    </row>
    <row r="19" spans="2:11" s="1" customFormat="1" ht="15" customHeight="1">
      <c r="B19" s="249"/>
      <c r="C19" s="250"/>
      <c r="D19" s="250"/>
      <c r="E19" s="252" t="s">
        <v>401</v>
      </c>
      <c r="F19" s="375" t="s">
        <v>402</v>
      </c>
      <c r="G19" s="375"/>
      <c r="H19" s="375"/>
      <c r="I19" s="375"/>
      <c r="J19" s="375"/>
      <c r="K19" s="246"/>
    </row>
    <row r="20" spans="2:11" s="1" customFormat="1" ht="15" customHeight="1">
      <c r="B20" s="249"/>
      <c r="C20" s="250"/>
      <c r="D20" s="250"/>
      <c r="E20" s="252" t="s">
        <v>403</v>
      </c>
      <c r="F20" s="375" t="s">
        <v>404</v>
      </c>
      <c r="G20" s="375"/>
      <c r="H20" s="375"/>
      <c r="I20" s="375"/>
      <c r="J20" s="375"/>
      <c r="K20" s="246"/>
    </row>
    <row r="21" spans="2:11" s="1" customFormat="1" ht="15" customHeight="1">
      <c r="B21" s="249"/>
      <c r="C21" s="250"/>
      <c r="D21" s="250"/>
      <c r="E21" s="252" t="s">
        <v>405</v>
      </c>
      <c r="F21" s="375" t="s">
        <v>406</v>
      </c>
      <c r="G21" s="375"/>
      <c r="H21" s="375"/>
      <c r="I21" s="375"/>
      <c r="J21" s="375"/>
      <c r="K21" s="246"/>
    </row>
    <row r="22" spans="2:11" s="1" customFormat="1" ht="15" customHeight="1">
      <c r="B22" s="249"/>
      <c r="C22" s="250"/>
      <c r="D22" s="250"/>
      <c r="E22" s="252" t="s">
        <v>407</v>
      </c>
      <c r="F22" s="375" t="s">
        <v>408</v>
      </c>
      <c r="G22" s="375"/>
      <c r="H22" s="375"/>
      <c r="I22" s="375"/>
      <c r="J22" s="375"/>
      <c r="K22" s="246"/>
    </row>
    <row r="23" spans="2:11" s="1" customFormat="1" ht="15" customHeight="1">
      <c r="B23" s="249"/>
      <c r="C23" s="250"/>
      <c r="D23" s="250"/>
      <c r="E23" s="252" t="s">
        <v>409</v>
      </c>
      <c r="F23" s="375" t="s">
        <v>410</v>
      </c>
      <c r="G23" s="375"/>
      <c r="H23" s="375"/>
      <c r="I23" s="375"/>
      <c r="J23" s="375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375" t="s">
        <v>411</v>
      </c>
      <c r="D25" s="375"/>
      <c r="E25" s="375"/>
      <c r="F25" s="375"/>
      <c r="G25" s="375"/>
      <c r="H25" s="375"/>
      <c r="I25" s="375"/>
      <c r="J25" s="375"/>
      <c r="K25" s="246"/>
    </row>
    <row r="26" spans="2:11" s="1" customFormat="1" ht="15" customHeight="1">
      <c r="B26" s="249"/>
      <c r="C26" s="375" t="s">
        <v>412</v>
      </c>
      <c r="D26" s="375"/>
      <c r="E26" s="375"/>
      <c r="F26" s="375"/>
      <c r="G26" s="375"/>
      <c r="H26" s="375"/>
      <c r="I26" s="375"/>
      <c r="J26" s="375"/>
      <c r="K26" s="246"/>
    </row>
    <row r="27" spans="2:11" s="1" customFormat="1" ht="15" customHeight="1">
      <c r="B27" s="249"/>
      <c r="C27" s="248"/>
      <c r="D27" s="375" t="s">
        <v>413</v>
      </c>
      <c r="E27" s="375"/>
      <c r="F27" s="375"/>
      <c r="G27" s="375"/>
      <c r="H27" s="375"/>
      <c r="I27" s="375"/>
      <c r="J27" s="375"/>
      <c r="K27" s="246"/>
    </row>
    <row r="28" spans="2:11" s="1" customFormat="1" ht="15" customHeight="1">
      <c r="B28" s="249"/>
      <c r="C28" s="250"/>
      <c r="D28" s="375" t="s">
        <v>414</v>
      </c>
      <c r="E28" s="375"/>
      <c r="F28" s="375"/>
      <c r="G28" s="375"/>
      <c r="H28" s="375"/>
      <c r="I28" s="375"/>
      <c r="J28" s="375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375" t="s">
        <v>415</v>
      </c>
      <c r="E30" s="375"/>
      <c r="F30" s="375"/>
      <c r="G30" s="375"/>
      <c r="H30" s="375"/>
      <c r="I30" s="375"/>
      <c r="J30" s="375"/>
      <c r="K30" s="246"/>
    </row>
    <row r="31" spans="2:11" s="1" customFormat="1" ht="15" customHeight="1">
      <c r="B31" s="249"/>
      <c r="C31" s="250"/>
      <c r="D31" s="375" t="s">
        <v>416</v>
      </c>
      <c r="E31" s="375"/>
      <c r="F31" s="375"/>
      <c r="G31" s="375"/>
      <c r="H31" s="375"/>
      <c r="I31" s="375"/>
      <c r="J31" s="375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375" t="s">
        <v>417</v>
      </c>
      <c r="E33" s="375"/>
      <c r="F33" s="375"/>
      <c r="G33" s="375"/>
      <c r="H33" s="375"/>
      <c r="I33" s="375"/>
      <c r="J33" s="375"/>
      <c r="K33" s="246"/>
    </row>
    <row r="34" spans="2:11" s="1" customFormat="1" ht="15" customHeight="1">
      <c r="B34" s="249"/>
      <c r="C34" s="250"/>
      <c r="D34" s="375" t="s">
        <v>418</v>
      </c>
      <c r="E34" s="375"/>
      <c r="F34" s="375"/>
      <c r="G34" s="375"/>
      <c r="H34" s="375"/>
      <c r="I34" s="375"/>
      <c r="J34" s="375"/>
      <c r="K34" s="246"/>
    </row>
    <row r="35" spans="2:11" s="1" customFormat="1" ht="15" customHeight="1">
      <c r="B35" s="249"/>
      <c r="C35" s="250"/>
      <c r="D35" s="375" t="s">
        <v>419</v>
      </c>
      <c r="E35" s="375"/>
      <c r="F35" s="375"/>
      <c r="G35" s="375"/>
      <c r="H35" s="375"/>
      <c r="I35" s="375"/>
      <c r="J35" s="375"/>
      <c r="K35" s="246"/>
    </row>
    <row r="36" spans="2:11" s="1" customFormat="1" ht="15" customHeight="1">
      <c r="B36" s="249"/>
      <c r="C36" s="250"/>
      <c r="D36" s="248"/>
      <c r="E36" s="251" t="s">
        <v>108</v>
      </c>
      <c r="F36" s="248"/>
      <c r="G36" s="375" t="s">
        <v>420</v>
      </c>
      <c r="H36" s="375"/>
      <c r="I36" s="375"/>
      <c r="J36" s="375"/>
      <c r="K36" s="246"/>
    </row>
    <row r="37" spans="2:11" s="1" customFormat="1" ht="30.75" customHeight="1">
      <c r="B37" s="249"/>
      <c r="C37" s="250"/>
      <c r="D37" s="248"/>
      <c r="E37" s="251" t="s">
        <v>421</v>
      </c>
      <c r="F37" s="248"/>
      <c r="G37" s="375" t="s">
        <v>422</v>
      </c>
      <c r="H37" s="375"/>
      <c r="I37" s="375"/>
      <c r="J37" s="375"/>
      <c r="K37" s="246"/>
    </row>
    <row r="38" spans="2:11" s="1" customFormat="1" ht="15" customHeight="1">
      <c r="B38" s="249"/>
      <c r="C38" s="250"/>
      <c r="D38" s="248"/>
      <c r="E38" s="251" t="s">
        <v>53</v>
      </c>
      <c r="F38" s="248"/>
      <c r="G38" s="375" t="s">
        <v>423</v>
      </c>
      <c r="H38" s="375"/>
      <c r="I38" s="375"/>
      <c r="J38" s="375"/>
      <c r="K38" s="246"/>
    </row>
    <row r="39" spans="2:11" s="1" customFormat="1" ht="15" customHeight="1">
      <c r="B39" s="249"/>
      <c r="C39" s="250"/>
      <c r="D39" s="248"/>
      <c r="E39" s="251" t="s">
        <v>54</v>
      </c>
      <c r="F39" s="248"/>
      <c r="G39" s="375" t="s">
        <v>424</v>
      </c>
      <c r="H39" s="375"/>
      <c r="I39" s="375"/>
      <c r="J39" s="375"/>
      <c r="K39" s="246"/>
    </row>
    <row r="40" spans="2:11" s="1" customFormat="1" ht="15" customHeight="1">
      <c r="B40" s="249"/>
      <c r="C40" s="250"/>
      <c r="D40" s="248"/>
      <c r="E40" s="251" t="s">
        <v>109</v>
      </c>
      <c r="F40" s="248"/>
      <c r="G40" s="375" t="s">
        <v>425</v>
      </c>
      <c r="H40" s="375"/>
      <c r="I40" s="375"/>
      <c r="J40" s="375"/>
      <c r="K40" s="246"/>
    </row>
    <row r="41" spans="2:11" s="1" customFormat="1" ht="15" customHeight="1">
      <c r="B41" s="249"/>
      <c r="C41" s="250"/>
      <c r="D41" s="248"/>
      <c r="E41" s="251" t="s">
        <v>110</v>
      </c>
      <c r="F41" s="248"/>
      <c r="G41" s="375" t="s">
        <v>426</v>
      </c>
      <c r="H41" s="375"/>
      <c r="I41" s="375"/>
      <c r="J41" s="375"/>
      <c r="K41" s="246"/>
    </row>
    <row r="42" spans="2:11" s="1" customFormat="1" ht="15" customHeight="1">
      <c r="B42" s="249"/>
      <c r="C42" s="250"/>
      <c r="D42" s="248"/>
      <c r="E42" s="251" t="s">
        <v>427</v>
      </c>
      <c r="F42" s="248"/>
      <c r="G42" s="375" t="s">
        <v>428</v>
      </c>
      <c r="H42" s="375"/>
      <c r="I42" s="375"/>
      <c r="J42" s="375"/>
      <c r="K42" s="246"/>
    </row>
    <row r="43" spans="2:11" s="1" customFormat="1" ht="15" customHeight="1">
      <c r="B43" s="249"/>
      <c r="C43" s="250"/>
      <c r="D43" s="248"/>
      <c r="E43" s="251"/>
      <c r="F43" s="248"/>
      <c r="G43" s="375" t="s">
        <v>429</v>
      </c>
      <c r="H43" s="375"/>
      <c r="I43" s="375"/>
      <c r="J43" s="375"/>
      <c r="K43" s="246"/>
    </row>
    <row r="44" spans="2:11" s="1" customFormat="1" ht="15" customHeight="1">
      <c r="B44" s="249"/>
      <c r="C44" s="250"/>
      <c r="D44" s="248"/>
      <c r="E44" s="251" t="s">
        <v>430</v>
      </c>
      <c r="F44" s="248"/>
      <c r="G44" s="375" t="s">
        <v>431</v>
      </c>
      <c r="H44" s="375"/>
      <c r="I44" s="375"/>
      <c r="J44" s="375"/>
      <c r="K44" s="246"/>
    </row>
    <row r="45" spans="2:11" s="1" customFormat="1" ht="15" customHeight="1">
      <c r="B45" s="249"/>
      <c r="C45" s="250"/>
      <c r="D45" s="248"/>
      <c r="E45" s="251" t="s">
        <v>112</v>
      </c>
      <c r="F45" s="248"/>
      <c r="G45" s="375" t="s">
        <v>432</v>
      </c>
      <c r="H45" s="375"/>
      <c r="I45" s="375"/>
      <c r="J45" s="375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375" t="s">
        <v>433</v>
      </c>
      <c r="E47" s="375"/>
      <c r="F47" s="375"/>
      <c r="G47" s="375"/>
      <c r="H47" s="375"/>
      <c r="I47" s="375"/>
      <c r="J47" s="375"/>
      <c r="K47" s="246"/>
    </row>
    <row r="48" spans="2:11" s="1" customFormat="1" ht="15" customHeight="1">
      <c r="B48" s="249"/>
      <c r="C48" s="250"/>
      <c r="D48" s="250"/>
      <c r="E48" s="375" t="s">
        <v>434</v>
      </c>
      <c r="F48" s="375"/>
      <c r="G48" s="375"/>
      <c r="H48" s="375"/>
      <c r="I48" s="375"/>
      <c r="J48" s="375"/>
      <c r="K48" s="246"/>
    </row>
    <row r="49" spans="2:11" s="1" customFormat="1" ht="15" customHeight="1">
      <c r="B49" s="249"/>
      <c r="C49" s="250"/>
      <c r="D49" s="250"/>
      <c r="E49" s="375" t="s">
        <v>435</v>
      </c>
      <c r="F49" s="375"/>
      <c r="G49" s="375"/>
      <c r="H49" s="375"/>
      <c r="I49" s="375"/>
      <c r="J49" s="375"/>
      <c r="K49" s="246"/>
    </row>
    <row r="50" spans="2:11" s="1" customFormat="1" ht="15" customHeight="1">
      <c r="B50" s="249"/>
      <c r="C50" s="250"/>
      <c r="D50" s="250"/>
      <c r="E50" s="375" t="s">
        <v>436</v>
      </c>
      <c r="F50" s="375"/>
      <c r="G50" s="375"/>
      <c r="H50" s="375"/>
      <c r="I50" s="375"/>
      <c r="J50" s="375"/>
      <c r="K50" s="246"/>
    </row>
    <row r="51" spans="2:11" s="1" customFormat="1" ht="15" customHeight="1">
      <c r="B51" s="249"/>
      <c r="C51" s="250"/>
      <c r="D51" s="375" t="s">
        <v>437</v>
      </c>
      <c r="E51" s="375"/>
      <c r="F51" s="375"/>
      <c r="G51" s="375"/>
      <c r="H51" s="375"/>
      <c r="I51" s="375"/>
      <c r="J51" s="375"/>
      <c r="K51" s="246"/>
    </row>
    <row r="52" spans="2:11" s="1" customFormat="1" ht="25.5" customHeight="1">
      <c r="B52" s="245"/>
      <c r="C52" s="376" t="s">
        <v>438</v>
      </c>
      <c r="D52" s="376"/>
      <c r="E52" s="376"/>
      <c r="F52" s="376"/>
      <c r="G52" s="376"/>
      <c r="H52" s="376"/>
      <c r="I52" s="376"/>
      <c r="J52" s="376"/>
      <c r="K52" s="246"/>
    </row>
    <row r="53" spans="2:11" s="1" customFormat="1" ht="5.25" customHeight="1">
      <c r="B53" s="245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5"/>
      <c r="C54" s="375" t="s">
        <v>439</v>
      </c>
      <c r="D54" s="375"/>
      <c r="E54" s="375"/>
      <c r="F54" s="375"/>
      <c r="G54" s="375"/>
      <c r="H54" s="375"/>
      <c r="I54" s="375"/>
      <c r="J54" s="375"/>
      <c r="K54" s="246"/>
    </row>
    <row r="55" spans="2:11" s="1" customFormat="1" ht="15" customHeight="1">
      <c r="B55" s="245"/>
      <c r="C55" s="375" t="s">
        <v>440</v>
      </c>
      <c r="D55" s="375"/>
      <c r="E55" s="375"/>
      <c r="F55" s="375"/>
      <c r="G55" s="375"/>
      <c r="H55" s="375"/>
      <c r="I55" s="375"/>
      <c r="J55" s="375"/>
      <c r="K55" s="246"/>
    </row>
    <row r="56" spans="2:11" s="1" customFormat="1" ht="12.75" customHeight="1">
      <c r="B56" s="245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5"/>
      <c r="C57" s="375" t="s">
        <v>441</v>
      </c>
      <c r="D57" s="375"/>
      <c r="E57" s="375"/>
      <c r="F57" s="375"/>
      <c r="G57" s="375"/>
      <c r="H57" s="375"/>
      <c r="I57" s="375"/>
      <c r="J57" s="375"/>
      <c r="K57" s="246"/>
    </row>
    <row r="58" spans="2:11" s="1" customFormat="1" ht="15" customHeight="1">
      <c r="B58" s="245"/>
      <c r="C58" s="250"/>
      <c r="D58" s="375" t="s">
        <v>442</v>
      </c>
      <c r="E58" s="375"/>
      <c r="F58" s="375"/>
      <c r="G58" s="375"/>
      <c r="H58" s="375"/>
      <c r="I58" s="375"/>
      <c r="J58" s="375"/>
      <c r="K58" s="246"/>
    </row>
    <row r="59" spans="2:11" s="1" customFormat="1" ht="15" customHeight="1">
      <c r="B59" s="245"/>
      <c r="C59" s="250"/>
      <c r="D59" s="375" t="s">
        <v>443</v>
      </c>
      <c r="E59" s="375"/>
      <c r="F59" s="375"/>
      <c r="G59" s="375"/>
      <c r="H59" s="375"/>
      <c r="I59" s="375"/>
      <c r="J59" s="375"/>
      <c r="K59" s="246"/>
    </row>
    <row r="60" spans="2:11" s="1" customFormat="1" ht="15" customHeight="1">
      <c r="B60" s="245"/>
      <c r="C60" s="250"/>
      <c r="D60" s="375" t="s">
        <v>444</v>
      </c>
      <c r="E60" s="375"/>
      <c r="F60" s="375"/>
      <c r="G60" s="375"/>
      <c r="H60" s="375"/>
      <c r="I60" s="375"/>
      <c r="J60" s="375"/>
      <c r="K60" s="246"/>
    </row>
    <row r="61" spans="2:11" s="1" customFormat="1" ht="15" customHeight="1">
      <c r="B61" s="245"/>
      <c r="C61" s="250"/>
      <c r="D61" s="375" t="s">
        <v>445</v>
      </c>
      <c r="E61" s="375"/>
      <c r="F61" s="375"/>
      <c r="G61" s="375"/>
      <c r="H61" s="375"/>
      <c r="I61" s="375"/>
      <c r="J61" s="375"/>
      <c r="K61" s="246"/>
    </row>
    <row r="62" spans="2:11" s="1" customFormat="1" ht="15" customHeight="1">
      <c r="B62" s="245"/>
      <c r="C62" s="250"/>
      <c r="D62" s="377" t="s">
        <v>446</v>
      </c>
      <c r="E62" s="377"/>
      <c r="F62" s="377"/>
      <c r="G62" s="377"/>
      <c r="H62" s="377"/>
      <c r="I62" s="377"/>
      <c r="J62" s="377"/>
      <c r="K62" s="246"/>
    </row>
    <row r="63" spans="2:11" s="1" customFormat="1" ht="15" customHeight="1">
      <c r="B63" s="245"/>
      <c r="C63" s="250"/>
      <c r="D63" s="375" t="s">
        <v>447</v>
      </c>
      <c r="E63" s="375"/>
      <c r="F63" s="375"/>
      <c r="G63" s="375"/>
      <c r="H63" s="375"/>
      <c r="I63" s="375"/>
      <c r="J63" s="375"/>
      <c r="K63" s="246"/>
    </row>
    <row r="64" spans="2:11" s="1" customFormat="1" ht="12.75" customHeight="1">
      <c r="B64" s="245"/>
      <c r="C64" s="250"/>
      <c r="D64" s="250"/>
      <c r="E64" s="253"/>
      <c r="F64" s="250"/>
      <c r="G64" s="250"/>
      <c r="H64" s="250"/>
      <c r="I64" s="250"/>
      <c r="J64" s="250"/>
      <c r="K64" s="246"/>
    </row>
    <row r="65" spans="2:11" s="1" customFormat="1" ht="15" customHeight="1">
      <c r="B65" s="245"/>
      <c r="C65" s="250"/>
      <c r="D65" s="375" t="s">
        <v>448</v>
      </c>
      <c r="E65" s="375"/>
      <c r="F65" s="375"/>
      <c r="G65" s="375"/>
      <c r="H65" s="375"/>
      <c r="I65" s="375"/>
      <c r="J65" s="375"/>
      <c r="K65" s="246"/>
    </row>
    <row r="66" spans="2:11" s="1" customFormat="1" ht="15" customHeight="1">
      <c r="B66" s="245"/>
      <c r="C66" s="250"/>
      <c r="D66" s="377" t="s">
        <v>449</v>
      </c>
      <c r="E66" s="377"/>
      <c r="F66" s="377"/>
      <c r="G66" s="377"/>
      <c r="H66" s="377"/>
      <c r="I66" s="377"/>
      <c r="J66" s="377"/>
      <c r="K66" s="246"/>
    </row>
    <row r="67" spans="2:11" s="1" customFormat="1" ht="15" customHeight="1">
      <c r="B67" s="245"/>
      <c r="C67" s="250"/>
      <c r="D67" s="375" t="s">
        <v>450</v>
      </c>
      <c r="E67" s="375"/>
      <c r="F67" s="375"/>
      <c r="G67" s="375"/>
      <c r="H67" s="375"/>
      <c r="I67" s="375"/>
      <c r="J67" s="375"/>
      <c r="K67" s="246"/>
    </row>
    <row r="68" spans="2:11" s="1" customFormat="1" ht="15" customHeight="1">
      <c r="B68" s="245"/>
      <c r="C68" s="250"/>
      <c r="D68" s="375" t="s">
        <v>451</v>
      </c>
      <c r="E68" s="375"/>
      <c r="F68" s="375"/>
      <c r="G68" s="375"/>
      <c r="H68" s="375"/>
      <c r="I68" s="375"/>
      <c r="J68" s="375"/>
      <c r="K68" s="246"/>
    </row>
    <row r="69" spans="2:11" s="1" customFormat="1" ht="15" customHeight="1">
      <c r="B69" s="245"/>
      <c r="C69" s="250"/>
      <c r="D69" s="375" t="s">
        <v>452</v>
      </c>
      <c r="E69" s="375"/>
      <c r="F69" s="375"/>
      <c r="G69" s="375"/>
      <c r="H69" s="375"/>
      <c r="I69" s="375"/>
      <c r="J69" s="375"/>
      <c r="K69" s="246"/>
    </row>
    <row r="70" spans="2:11" s="1" customFormat="1" ht="15" customHeight="1">
      <c r="B70" s="245"/>
      <c r="C70" s="250"/>
      <c r="D70" s="375" t="s">
        <v>453</v>
      </c>
      <c r="E70" s="375"/>
      <c r="F70" s="375"/>
      <c r="G70" s="375"/>
      <c r="H70" s="375"/>
      <c r="I70" s="375"/>
      <c r="J70" s="375"/>
      <c r="K70" s="246"/>
    </row>
    <row r="71" spans="2:11" s="1" customFormat="1" ht="12.75" customHeight="1">
      <c r="B71" s="254"/>
      <c r="C71" s="255"/>
      <c r="D71" s="255"/>
      <c r="E71" s="255"/>
      <c r="F71" s="255"/>
      <c r="G71" s="255"/>
      <c r="H71" s="255"/>
      <c r="I71" s="255"/>
      <c r="J71" s="255"/>
      <c r="K71" s="256"/>
    </row>
    <row r="72" spans="2:11" s="1" customFormat="1" ht="18.75" customHeight="1">
      <c r="B72" s="257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s="1" customFormat="1" ht="18.7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2:11" s="1" customFormat="1" ht="7.5" customHeight="1">
      <c r="B74" s="259"/>
      <c r="C74" s="260"/>
      <c r="D74" s="260"/>
      <c r="E74" s="260"/>
      <c r="F74" s="260"/>
      <c r="G74" s="260"/>
      <c r="H74" s="260"/>
      <c r="I74" s="260"/>
      <c r="J74" s="260"/>
      <c r="K74" s="261"/>
    </row>
    <row r="75" spans="2:11" s="1" customFormat="1" ht="45" customHeight="1">
      <c r="B75" s="262"/>
      <c r="C75" s="370" t="s">
        <v>454</v>
      </c>
      <c r="D75" s="370"/>
      <c r="E75" s="370"/>
      <c r="F75" s="370"/>
      <c r="G75" s="370"/>
      <c r="H75" s="370"/>
      <c r="I75" s="370"/>
      <c r="J75" s="370"/>
      <c r="K75" s="263"/>
    </row>
    <row r="76" spans="2:11" s="1" customFormat="1" ht="17.25" customHeight="1">
      <c r="B76" s="262"/>
      <c r="C76" s="264" t="s">
        <v>455</v>
      </c>
      <c r="D76" s="264"/>
      <c r="E76" s="264"/>
      <c r="F76" s="264" t="s">
        <v>456</v>
      </c>
      <c r="G76" s="265"/>
      <c r="H76" s="264" t="s">
        <v>54</v>
      </c>
      <c r="I76" s="264" t="s">
        <v>57</v>
      </c>
      <c r="J76" s="264" t="s">
        <v>457</v>
      </c>
      <c r="K76" s="263"/>
    </row>
    <row r="77" spans="2:11" s="1" customFormat="1" ht="17.25" customHeight="1">
      <c r="B77" s="262"/>
      <c r="C77" s="266" t="s">
        <v>458</v>
      </c>
      <c r="D77" s="266"/>
      <c r="E77" s="266"/>
      <c r="F77" s="267" t="s">
        <v>459</v>
      </c>
      <c r="G77" s="268"/>
      <c r="H77" s="266"/>
      <c r="I77" s="266"/>
      <c r="J77" s="266" t="s">
        <v>460</v>
      </c>
      <c r="K77" s="263"/>
    </row>
    <row r="78" spans="2:11" s="1" customFormat="1" ht="5.25" customHeight="1">
      <c r="B78" s="262"/>
      <c r="C78" s="269"/>
      <c r="D78" s="269"/>
      <c r="E78" s="269"/>
      <c r="F78" s="269"/>
      <c r="G78" s="270"/>
      <c r="H78" s="269"/>
      <c r="I78" s="269"/>
      <c r="J78" s="269"/>
      <c r="K78" s="263"/>
    </row>
    <row r="79" spans="2:11" s="1" customFormat="1" ht="15" customHeight="1">
      <c r="B79" s="262"/>
      <c r="C79" s="251" t="s">
        <v>53</v>
      </c>
      <c r="D79" s="271"/>
      <c r="E79" s="271"/>
      <c r="F79" s="272" t="s">
        <v>461</v>
      </c>
      <c r="G79" s="273"/>
      <c r="H79" s="251" t="s">
        <v>462</v>
      </c>
      <c r="I79" s="251" t="s">
        <v>463</v>
      </c>
      <c r="J79" s="251">
        <v>20</v>
      </c>
      <c r="K79" s="263"/>
    </row>
    <row r="80" spans="2:11" s="1" customFormat="1" ht="15" customHeight="1">
      <c r="B80" s="262"/>
      <c r="C80" s="251" t="s">
        <v>464</v>
      </c>
      <c r="D80" s="251"/>
      <c r="E80" s="251"/>
      <c r="F80" s="272" t="s">
        <v>461</v>
      </c>
      <c r="G80" s="273"/>
      <c r="H80" s="251" t="s">
        <v>465</v>
      </c>
      <c r="I80" s="251" t="s">
        <v>463</v>
      </c>
      <c r="J80" s="251">
        <v>120</v>
      </c>
      <c r="K80" s="263"/>
    </row>
    <row r="81" spans="2:11" s="1" customFormat="1" ht="15" customHeight="1">
      <c r="B81" s="274"/>
      <c r="C81" s="251" t="s">
        <v>466</v>
      </c>
      <c r="D81" s="251"/>
      <c r="E81" s="251"/>
      <c r="F81" s="272" t="s">
        <v>467</v>
      </c>
      <c r="G81" s="273"/>
      <c r="H81" s="251" t="s">
        <v>468</v>
      </c>
      <c r="I81" s="251" t="s">
        <v>463</v>
      </c>
      <c r="J81" s="251">
        <v>50</v>
      </c>
      <c r="K81" s="263"/>
    </row>
    <row r="82" spans="2:11" s="1" customFormat="1" ht="15" customHeight="1">
      <c r="B82" s="274"/>
      <c r="C82" s="251" t="s">
        <v>469</v>
      </c>
      <c r="D82" s="251"/>
      <c r="E82" s="251"/>
      <c r="F82" s="272" t="s">
        <v>461</v>
      </c>
      <c r="G82" s="273"/>
      <c r="H82" s="251" t="s">
        <v>470</v>
      </c>
      <c r="I82" s="251" t="s">
        <v>471</v>
      </c>
      <c r="J82" s="251"/>
      <c r="K82" s="263"/>
    </row>
    <row r="83" spans="2:11" s="1" customFormat="1" ht="15" customHeight="1">
      <c r="B83" s="274"/>
      <c r="C83" s="275" t="s">
        <v>472</v>
      </c>
      <c r="D83" s="275"/>
      <c r="E83" s="275"/>
      <c r="F83" s="276" t="s">
        <v>467</v>
      </c>
      <c r="G83" s="275"/>
      <c r="H83" s="275" t="s">
        <v>473</v>
      </c>
      <c r="I83" s="275" t="s">
        <v>463</v>
      </c>
      <c r="J83" s="275">
        <v>15</v>
      </c>
      <c r="K83" s="263"/>
    </row>
    <row r="84" spans="2:11" s="1" customFormat="1" ht="15" customHeight="1">
      <c r="B84" s="274"/>
      <c r="C84" s="275" t="s">
        <v>474</v>
      </c>
      <c r="D84" s="275"/>
      <c r="E84" s="275"/>
      <c r="F84" s="276" t="s">
        <v>467</v>
      </c>
      <c r="G84" s="275"/>
      <c r="H84" s="275" t="s">
        <v>475</v>
      </c>
      <c r="I84" s="275" t="s">
        <v>463</v>
      </c>
      <c r="J84" s="275">
        <v>15</v>
      </c>
      <c r="K84" s="263"/>
    </row>
    <row r="85" spans="2:11" s="1" customFormat="1" ht="15" customHeight="1">
      <c r="B85" s="274"/>
      <c r="C85" s="275" t="s">
        <v>476</v>
      </c>
      <c r="D85" s="275"/>
      <c r="E85" s="275"/>
      <c r="F85" s="276" t="s">
        <v>467</v>
      </c>
      <c r="G85" s="275"/>
      <c r="H85" s="275" t="s">
        <v>477</v>
      </c>
      <c r="I85" s="275" t="s">
        <v>463</v>
      </c>
      <c r="J85" s="275">
        <v>20</v>
      </c>
      <c r="K85" s="263"/>
    </row>
    <row r="86" spans="2:11" s="1" customFormat="1" ht="15" customHeight="1">
      <c r="B86" s="274"/>
      <c r="C86" s="275" t="s">
        <v>478</v>
      </c>
      <c r="D86" s="275"/>
      <c r="E86" s="275"/>
      <c r="F86" s="276" t="s">
        <v>467</v>
      </c>
      <c r="G86" s="275"/>
      <c r="H86" s="275" t="s">
        <v>479</v>
      </c>
      <c r="I86" s="275" t="s">
        <v>463</v>
      </c>
      <c r="J86" s="275">
        <v>20</v>
      </c>
      <c r="K86" s="263"/>
    </row>
    <row r="87" spans="2:11" s="1" customFormat="1" ht="15" customHeight="1">
      <c r="B87" s="274"/>
      <c r="C87" s="251" t="s">
        <v>480</v>
      </c>
      <c r="D87" s="251"/>
      <c r="E87" s="251"/>
      <c r="F87" s="272" t="s">
        <v>467</v>
      </c>
      <c r="G87" s="273"/>
      <c r="H87" s="251" t="s">
        <v>481</v>
      </c>
      <c r="I87" s="251" t="s">
        <v>463</v>
      </c>
      <c r="J87" s="251">
        <v>50</v>
      </c>
      <c r="K87" s="263"/>
    </row>
    <row r="88" spans="2:11" s="1" customFormat="1" ht="15" customHeight="1">
      <c r="B88" s="274"/>
      <c r="C88" s="251" t="s">
        <v>482</v>
      </c>
      <c r="D88" s="251"/>
      <c r="E88" s="251"/>
      <c r="F88" s="272" t="s">
        <v>467</v>
      </c>
      <c r="G88" s="273"/>
      <c r="H88" s="251" t="s">
        <v>483</v>
      </c>
      <c r="I88" s="251" t="s">
        <v>463</v>
      </c>
      <c r="J88" s="251">
        <v>20</v>
      </c>
      <c r="K88" s="263"/>
    </row>
    <row r="89" spans="2:11" s="1" customFormat="1" ht="15" customHeight="1">
      <c r="B89" s="274"/>
      <c r="C89" s="251" t="s">
        <v>484</v>
      </c>
      <c r="D89" s="251"/>
      <c r="E89" s="251"/>
      <c r="F89" s="272" t="s">
        <v>467</v>
      </c>
      <c r="G89" s="273"/>
      <c r="H89" s="251" t="s">
        <v>485</v>
      </c>
      <c r="I89" s="251" t="s">
        <v>463</v>
      </c>
      <c r="J89" s="251">
        <v>20</v>
      </c>
      <c r="K89" s="263"/>
    </row>
    <row r="90" spans="2:11" s="1" customFormat="1" ht="15" customHeight="1">
      <c r="B90" s="274"/>
      <c r="C90" s="251" t="s">
        <v>486</v>
      </c>
      <c r="D90" s="251"/>
      <c r="E90" s="251"/>
      <c r="F90" s="272" t="s">
        <v>467</v>
      </c>
      <c r="G90" s="273"/>
      <c r="H90" s="251" t="s">
        <v>487</v>
      </c>
      <c r="I90" s="251" t="s">
        <v>463</v>
      </c>
      <c r="J90" s="251">
        <v>50</v>
      </c>
      <c r="K90" s="263"/>
    </row>
    <row r="91" spans="2:11" s="1" customFormat="1" ht="15" customHeight="1">
      <c r="B91" s="274"/>
      <c r="C91" s="251" t="s">
        <v>488</v>
      </c>
      <c r="D91" s="251"/>
      <c r="E91" s="251"/>
      <c r="F91" s="272" t="s">
        <v>467</v>
      </c>
      <c r="G91" s="273"/>
      <c r="H91" s="251" t="s">
        <v>488</v>
      </c>
      <c r="I91" s="251" t="s">
        <v>463</v>
      </c>
      <c r="J91" s="251">
        <v>50</v>
      </c>
      <c r="K91" s="263"/>
    </row>
    <row r="92" spans="2:11" s="1" customFormat="1" ht="15" customHeight="1">
      <c r="B92" s="274"/>
      <c r="C92" s="251" t="s">
        <v>489</v>
      </c>
      <c r="D92" s="251"/>
      <c r="E92" s="251"/>
      <c r="F92" s="272" t="s">
        <v>467</v>
      </c>
      <c r="G92" s="273"/>
      <c r="H92" s="251" t="s">
        <v>490</v>
      </c>
      <c r="I92" s="251" t="s">
        <v>463</v>
      </c>
      <c r="J92" s="251">
        <v>255</v>
      </c>
      <c r="K92" s="263"/>
    </row>
    <row r="93" spans="2:11" s="1" customFormat="1" ht="15" customHeight="1">
      <c r="B93" s="274"/>
      <c r="C93" s="251" t="s">
        <v>491</v>
      </c>
      <c r="D93" s="251"/>
      <c r="E93" s="251"/>
      <c r="F93" s="272" t="s">
        <v>461</v>
      </c>
      <c r="G93" s="273"/>
      <c r="H93" s="251" t="s">
        <v>492</v>
      </c>
      <c r="I93" s="251" t="s">
        <v>493</v>
      </c>
      <c r="J93" s="251"/>
      <c r="K93" s="263"/>
    </row>
    <row r="94" spans="2:11" s="1" customFormat="1" ht="15" customHeight="1">
      <c r="B94" s="274"/>
      <c r="C94" s="251" t="s">
        <v>494</v>
      </c>
      <c r="D94" s="251"/>
      <c r="E94" s="251"/>
      <c r="F94" s="272" t="s">
        <v>461</v>
      </c>
      <c r="G94" s="273"/>
      <c r="H94" s="251" t="s">
        <v>495</v>
      </c>
      <c r="I94" s="251" t="s">
        <v>496</v>
      </c>
      <c r="J94" s="251"/>
      <c r="K94" s="263"/>
    </row>
    <row r="95" spans="2:11" s="1" customFormat="1" ht="15" customHeight="1">
      <c r="B95" s="274"/>
      <c r="C95" s="251" t="s">
        <v>497</v>
      </c>
      <c r="D95" s="251"/>
      <c r="E95" s="251"/>
      <c r="F95" s="272" t="s">
        <v>461</v>
      </c>
      <c r="G95" s="273"/>
      <c r="H95" s="251" t="s">
        <v>497</v>
      </c>
      <c r="I95" s="251" t="s">
        <v>496</v>
      </c>
      <c r="J95" s="251"/>
      <c r="K95" s="263"/>
    </row>
    <row r="96" spans="2:11" s="1" customFormat="1" ht="15" customHeight="1">
      <c r="B96" s="274"/>
      <c r="C96" s="251" t="s">
        <v>38</v>
      </c>
      <c r="D96" s="251"/>
      <c r="E96" s="251"/>
      <c r="F96" s="272" t="s">
        <v>461</v>
      </c>
      <c r="G96" s="273"/>
      <c r="H96" s="251" t="s">
        <v>498</v>
      </c>
      <c r="I96" s="251" t="s">
        <v>496</v>
      </c>
      <c r="J96" s="251"/>
      <c r="K96" s="263"/>
    </row>
    <row r="97" spans="2:11" s="1" customFormat="1" ht="15" customHeight="1">
      <c r="B97" s="274"/>
      <c r="C97" s="251" t="s">
        <v>48</v>
      </c>
      <c r="D97" s="251"/>
      <c r="E97" s="251"/>
      <c r="F97" s="272" t="s">
        <v>461</v>
      </c>
      <c r="G97" s="273"/>
      <c r="H97" s="251" t="s">
        <v>499</v>
      </c>
      <c r="I97" s="251" t="s">
        <v>496</v>
      </c>
      <c r="J97" s="251"/>
      <c r="K97" s="263"/>
    </row>
    <row r="98" spans="2:11" s="1" customFormat="1" ht="15" customHeight="1">
      <c r="B98" s="277"/>
      <c r="C98" s="278"/>
      <c r="D98" s="278"/>
      <c r="E98" s="278"/>
      <c r="F98" s="278"/>
      <c r="G98" s="278"/>
      <c r="H98" s="278"/>
      <c r="I98" s="278"/>
      <c r="J98" s="278"/>
      <c r="K98" s="279"/>
    </row>
    <row r="99" spans="2:11" s="1" customFormat="1" ht="18.7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0"/>
    </row>
    <row r="100" spans="2:11" s="1" customFormat="1" ht="18.75" customHeight="1"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</row>
    <row r="101" spans="2:11" s="1" customFormat="1" ht="7.5" customHeight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1"/>
    </row>
    <row r="102" spans="2:11" s="1" customFormat="1" ht="45" customHeight="1">
      <c r="B102" s="262"/>
      <c r="C102" s="370" t="s">
        <v>500</v>
      </c>
      <c r="D102" s="370"/>
      <c r="E102" s="370"/>
      <c r="F102" s="370"/>
      <c r="G102" s="370"/>
      <c r="H102" s="370"/>
      <c r="I102" s="370"/>
      <c r="J102" s="370"/>
      <c r="K102" s="263"/>
    </row>
    <row r="103" spans="2:11" s="1" customFormat="1" ht="17.25" customHeight="1">
      <c r="B103" s="262"/>
      <c r="C103" s="264" t="s">
        <v>455</v>
      </c>
      <c r="D103" s="264"/>
      <c r="E103" s="264"/>
      <c r="F103" s="264" t="s">
        <v>456</v>
      </c>
      <c r="G103" s="265"/>
      <c r="H103" s="264" t="s">
        <v>54</v>
      </c>
      <c r="I103" s="264" t="s">
        <v>57</v>
      </c>
      <c r="J103" s="264" t="s">
        <v>457</v>
      </c>
      <c r="K103" s="263"/>
    </row>
    <row r="104" spans="2:11" s="1" customFormat="1" ht="17.25" customHeight="1">
      <c r="B104" s="262"/>
      <c r="C104" s="266" t="s">
        <v>458</v>
      </c>
      <c r="D104" s="266"/>
      <c r="E104" s="266"/>
      <c r="F104" s="267" t="s">
        <v>459</v>
      </c>
      <c r="G104" s="268"/>
      <c r="H104" s="266"/>
      <c r="I104" s="266"/>
      <c r="J104" s="266" t="s">
        <v>460</v>
      </c>
      <c r="K104" s="263"/>
    </row>
    <row r="105" spans="2:11" s="1" customFormat="1" ht="5.25" customHeight="1">
      <c r="B105" s="262"/>
      <c r="C105" s="264"/>
      <c r="D105" s="264"/>
      <c r="E105" s="264"/>
      <c r="F105" s="264"/>
      <c r="G105" s="282"/>
      <c r="H105" s="264"/>
      <c r="I105" s="264"/>
      <c r="J105" s="264"/>
      <c r="K105" s="263"/>
    </row>
    <row r="106" spans="2:11" s="1" customFormat="1" ht="15" customHeight="1">
      <c r="B106" s="262"/>
      <c r="C106" s="251" t="s">
        <v>53</v>
      </c>
      <c r="D106" s="271"/>
      <c r="E106" s="271"/>
      <c r="F106" s="272" t="s">
        <v>461</v>
      </c>
      <c r="G106" s="251"/>
      <c r="H106" s="251" t="s">
        <v>501</v>
      </c>
      <c r="I106" s="251" t="s">
        <v>463</v>
      </c>
      <c r="J106" s="251">
        <v>20</v>
      </c>
      <c r="K106" s="263"/>
    </row>
    <row r="107" spans="2:11" s="1" customFormat="1" ht="15" customHeight="1">
      <c r="B107" s="262"/>
      <c r="C107" s="251" t="s">
        <v>464</v>
      </c>
      <c r="D107" s="251"/>
      <c r="E107" s="251"/>
      <c r="F107" s="272" t="s">
        <v>461</v>
      </c>
      <c r="G107" s="251"/>
      <c r="H107" s="251" t="s">
        <v>501</v>
      </c>
      <c r="I107" s="251" t="s">
        <v>463</v>
      </c>
      <c r="J107" s="251">
        <v>120</v>
      </c>
      <c r="K107" s="263"/>
    </row>
    <row r="108" spans="2:11" s="1" customFormat="1" ht="15" customHeight="1">
      <c r="B108" s="274"/>
      <c r="C108" s="251" t="s">
        <v>466</v>
      </c>
      <c r="D108" s="251"/>
      <c r="E108" s="251"/>
      <c r="F108" s="272" t="s">
        <v>467</v>
      </c>
      <c r="G108" s="251"/>
      <c r="H108" s="251" t="s">
        <v>501</v>
      </c>
      <c r="I108" s="251" t="s">
        <v>463</v>
      </c>
      <c r="J108" s="251">
        <v>50</v>
      </c>
      <c r="K108" s="263"/>
    </row>
    <row r="109" spans="2:11" s="1" customFormat="1" ht="15" customHeight="1">
      <c r="B109" s="274"/>
      <c r="C109" s="251" t="s">
        <v>469</v>
      </c>
      <c r="D109" s="251"/>
      <c r="E109" s="251"/>
      <c r="F109" s="272" t="s">
        <v>461</v>
      </c>
      <c r="G109" s="251"/>
      <c r="H109" s="251" t="s">
        <v>501</v>
      </c>
      <c r="I109" s="251" t="s">
        <v>471</v>
      </c>
      <c r="J109" s="251"/>
      <c r="K109" s="263"/>
    </row>
    <row r="110" spans="2:11" s="1" customFormat="1" ht="15" customHeight="1">
      <c r="B110" s="274"/>
      <c r="C110" s="251" t="s">
        <v>480</v>
      </c>
      <c r="D110" s="251"/>
      <c r="E110" s="251"/>
      <c r="F110" s="272" t="s">
        <v>467</v>
      </c>
      <c r="G110" s="251"/>
      <c r="H110" s="251" t="s">
        <v>501</v>
      </c>
      <c r="I110" s="251" t="s">
        <v>463</v>
      </c>
      <c r="J110" s="251">
        <v>50</v>
      </c>
      <c r="K110" s="263"/>
    </row>
    <row r="111" spans="2:11" s="1" customFormat="1" ht="15" customHeight="1">
      <c r="B111" s="274"/>
      <c r="C111" s="251" t="s">
        <v>488</v>
      </c>
      <c r="D111" s="251"/>
      <c r="E111" s="251"/>
      <c r="F111" s="272" t="s">
        <v>467</v>
      </c>
      <c r="G111" s="251"/>
      <c r="H111" s="251" t="s">
        <v>501</v>
      </c>
      <c r="I111" s="251" t="s">
        <v>463</v>
      </c>
      <c r="J111" s="251">
        <v>50</v>
      </c>
      <c r="K111" s="263"/>
    </row>
    <row r="112" spans="2:11" s="1" customFormat="1" ht="15" customHeight="1">
      <c r="B112" s="274"/>
      <c r="C112" s="251" t="s">
        <v>486</v>
      </c>
      <c r="D112" s="251"/>
      <c r="E112" s="251"/>
      <c r="F112" s="272" t="s">
        <v>467</v>
      </c>
      <c r="G112" s="251"/>
      <c r="H112" s="251" t="s">
        <v>501</v>
      </c>
      <c r="I112" s="251" t="s">
        <v>463</v>
      </c>
      <c r="J112" s="251">
        <v>50</v>
      </c>
      <c r="K112" s="263"/>
    </row>
    <row r="113" spans="2:11" s="1" customFormat="1" ht="15" customHeight="1">
      <c r="B113" s="274"/>
      <c r="C113" s="251" t="s">
        <v>53</v>
      </c>
      <c r="D113" s="251"/>
      <c r="E113" s="251"/>
      <c r="F113" s="272" t="s">
        <v>461</v>
      </c>
      <c r="G113" s="251"/>
      <c r="H113" s="251" t="s">
        <v>502</v>
      </c>
      <c r="I113" s="251" t="s">
        <v>463</v>
      </c>
      <c r="J113" s="251">
        <v>20</v>
      </c>
      <c r="K113" s="263"/>
    </row>
    <row r="114" spans="2:11" s="1" customFormat="1" ht="15" customHeight="1">
      <c r="B114" s="274"/>
      <c r="C114" s="251" t="s">
        <v>503</v>
      </c>
      <c r="D114" s="251"/>
      <c r="E114" s="251"/>
      <c r="F114" s="272" t="s">
        <v>461</v>
      </c>
      <c r="G114" s="251"/>
      <c r="H114" s="251" t="s">
        <v>504</v>
      </c>
      <c r="I114" s="251" t="s">
        <v>463</v>
      </c>
      <c r="J114" s="251">
        <v>120</v>
      </c>
      <c r="K114" s="263"/>
    </row>
    <row r="115" spans="2:11" s="1" customFormat="1" ht="15" customHeight="1">
      <c r="B115" s="274"/>
      <c r="C115" s="251" t="s">
        <v>38</v>
      </c>
      <c r="D115" s="251"/>
      <c r="E115" s="251"/>
      <c r="F115" s="272" t="s">
        <v>461</v>
      </c>
      <c r="G115" s="251"/>
      <c r="H115" s="251" t="s">
        <v>505</v>
      </c>
      <c r="I115" s="251" t="s">
        <v>496</v>
      </c>
      <c r="J115" s="251"/>
      <c r="K115" s="263"/>
    </row>
    <row r="116" spans="2:11" s="1" customFormat="1" ht="15" customHeight="1">
      <c r="B116" s="274"/>
      <c r="C116" s="251" t="s">
        <v>48</v>
      </c>
      <c r="D116" s="251"/>
      <c r="E116" s="251"/>
      <c r="F116" s="272" t="s">
        <v>461</v>
      </c>
      <c r="G116" s="251"/>
      <c r="H116" s="251" t="s">
        <v>506</v>
      </c>
      <c r="I116" s="251" t="s">
        <v>496</v>
      </c>
      <c r="J116" s="251"/>
      <c r="K116" s="263"/>
    </row>
    <row r="117" spans="2:11" s="1" customFormat="1" ht="15" customHeight="1">
      <c r="B117" s="274"/>
      <c r="C117" s="251" t="s">
        <v>57</v>
      </c>
      <c r="D117" s="251"/>
      <c r="E117" s="251"/>
      <c r="F117" s="272" t="s">
        <v>461</v>
      </c>
      <c r="G117" s="251"/>
      <c r="H117" s="251" t="s">
        <v>507</v>
      </c>
      <c r="I117" s="251" t="s">
        <v>508</v>
      </c>
      <c r="J117" s="251"/>
      <c r="K117" s="263"/>
    </row>
    <row r="118" spans="2:11" s="1" customFormat="1" ht="15" customHeight="1">
      <c r="B118" s="277"/>
      <c r="C118" s="283"/>
      <c r="D118" s="283"/>
      <c r="E118" s="283"/>
      <c r="F118" s="283"/>
      <c r="G118" s="283"/>
      <c r="H118" s="283"/>
      <c r="I118" s="283"/>
      <c r="J118" s="283"/>
      <c r="K118" s="279"/>
    </row>
    <row r="119" spans="2:11" s="1" customFormat="1" ht="18.75" customHeight="1">
      <c r="B119" s="284"/>
      <c r="C119" s="285"/>
      <c r="D119" s="285"/>
      <c r="E119" s="285"/>
      <c r="F119" s="286"/>
      <c r="G119" s="285"/>
      <c r="H119" s="285"/>
      <c r="I119" s="285"/>
      <c r="J119" s="285"/>
      <c r="K119" s="284"/>
    </row>
    <row r="120" spans="2:11" s="1" customFormat="1" ht="18.75" customHeight="1"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2:1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s="1" customFormat="1" ht="45" customHeight="1">
      <c r="B122" s="290"/>
      <c r="C122" s="371" t="s">
        <v>509</v>
      </c>
      <c r="D122" s="371"/>
      <c r="E122" s="371"/>
      <c r="F122" s="371"/>
      <c r="G122" s="371"/>
      <c r="H122" s="371"/>
      <c r="I122" s="371"/>
      <c r="J122" s="371"/>
      <c r="K122" s="291"/>
    </row>
    <row r="123" spans="2:11" s="1" customFormat="1" ht="17.25" customHeight="1">
      <c r="B123" s="292"/>
      <c r="C123" s="264" t="s">
        <v>455</v>
      </c>
      <c r="D123" s="264"/>
      <c r="E123" s="264"/>
      <c r="F123" s="264" t="s">
        <v>456</v>
      </c>
      <c r="G123" s="265"/>
      <c r="H123" s="264" t="s">
        <v>54</v>
      </c>
      <c r="I123" s="264" t="s">
        <v>57</v>
      </c>
      <c r="J123" s="264" t="s">
        <v>457</v>
      </c>
      <c r="K123" s="293"/>
    </row>
    <row r="124" spans="2:11" s="1" customFormat="1" ht="17.25" customHeight="1">
      <c r="B124" s="292"/>
      <c r="C124" s="266" t="s">
        <v>458</v>
      </c>
      <c r="D124" s="266"/>
      <c r="E124" s="266"/>
      <c r="F124" s="267" t="s">
        <v>459</v>
      </c>
      <c r="G124" s="268"/>
      <c r="H124" s="266"/>
      <c r="I124" s="266"/>
      <c r="J124" s="266" t="s">
        <v>460</v>
      </c>
      <c r="K124" s="293"/>
    </row>
    <row r="125" spans="2:11" s="1" customFormat="1" ht="5.25" customHeight="1">
      <c r="B125" s="294"/>
      <c r="C125" s="269"/>
      <c r="D125" s="269"/>
      <c r="E125" s="269"/>
      <c r="F125" s="269"/>
      <c r="G125" s="295"/>
      <c r="H125" s="269"/>
      <c r="I125" s="269"/>
      <c r="J125" s="269"/>
      <c r="K125" s="296"/>
    </row>
    <row r="126" spans="2:11" s="1" customFormat="1" ht="15" customHeight="1">
      <c r="B126" s="294"/>
      <c r="C126" s="251" t="s">
        <v>464</v>
      </c>
      <c r="D126" s="271"/>
      <c r="E126" s="271"/>
      <c r="F126" s="272" t="s">
        <v>461</v>
      </c>
      <c r="G126" s="251"/>
      <c r="H126" s="251" t="s">
        <v>501</v>
      </c>
      <c r="I126" s="251" t="s">
        <v>463</v>
      </c>
      <c r="J126" s="251">
        <v>120</v>
      </c>
      <c r="K126" s="297"/>
    </row>
    <row r="127" spans="2:11" s="1" customFormat="1" ht="15" customHeight="1">
      <c r="B127" s="294"/>
      <c r="C127" s="251" t="s">
        <v>510</v>
      </c>
      <c r="D127" s="251"/>
      <c r="E127" s="251"/>
      <c r="F127" s="272" t="s">
        <v>461</v>
      </c>
      <c r="G127" s="251"/>
      <c r="H127" s="251" t="s">
        <v>511</v>
      </c>
      <c r="I127" s="251" t="s">
        <v>463</v>
      </c>
      <c r="J127" s="251" t="s">
        <v>512</v>
      </c>
      <c r="K127" s="297"/>
    </row>
    <row r="128" spans="2:11" s="1" customFormat="1" ht="15" customHeight="1">
      <c r="B128" s="294"/>
      <c r="C128" s="251" t="s">
        <v>409</v>
      </c>
      <c r="D128" s="251"/>
      <c r="E128" s="251"/>
      <c r="F128" s="272" t="s">
        <v>461</v>
      </c>
      <c r="G128" s="251"/>
      <c r="H128" s="251" t="s">
        <v>513</v>
      </c>
      <c r="I128" s="251" t="s">
        <v>463</v>
      </c>
      <c r="J128" s="251" t="s">
        <v>512</v>
      </c>
      <c r="K128" s="297"/>
    </row>
    <row r="129" spans="2:11" s="1" customFormat="1" ht="15" customHeight="1">
      <c r="B129" s="294"/>
      <c r="C129" s="251" t="s">
        <v>472</v>
      </c>
      <c r="D129" s="251"/>
      <c r="E129" s="251"/>
      <c r="F129" s="272" t="s">
        <v>467</v>
      </c>
      <c r="G129" s="251"/>
      <c r="H129" s="251" t="s">
        <v>473</v>
      </c>
      <c r="I129" s="251" t="s">
        <v>463</v>
      </c>
      <c r="J129" s="251">
        <v>15</v>
      </c>
      <c r="K129" s="297"/>
    </row>
    <row r="130" spans="2:11" s="1" customFormat="1" ht="15" customHeight="1">
      <c r="B130" s="294"/>
      <c r="C130" s="275" t="s">
        <v>474</v>
      </c>
      <c r="D130" s="275"/>
      <c r="E130" s="275"/>
      <c r="F130" s="276" t="s">
        <v>467</v>
      </c>
      <c r="G130" s="275"/>
      <c r="H130" s="275" t="s">
        <v>475</v>
      </c>
      <c r="I130" s="275" t="s">
        <v>463</v>
      </c>
      <c r="J130" s="275">
        <v>15</v>
      </c>
      <c r="K130" s="297"/>
    </row>
    <row r="131" spans="2:11" s="1" customFormat="1" ht="15" customHeight="1">
      <c r="B131" s="294"/>
      <c r="C131" s="275" t="s">
        <v>476</v>
      </c>
      <c r="D131" s="275"/>
      <c r="E131" s="275"/>
      <c r="F131" s="276" t="s">
        <v>467</v>
      </c>
      <c r="G131" s="275"/>
      <c r="H131" s="275" t="s">
        <v>477</v>
      </c>
      <c r="I131" s="275" t="s">
        <v>463</v>
      </c>
      <c r="J131" s="275">
        <v>20</v>
      </c>
      <c r="K131" s="297"/>
    </row>
    <row r="132" spans="2:11" s="1" customFormat="1" ht="15" customHeight="1">
      <c r="B132" s="294"/>
      <c r="C132" s="275" t="s">
        <v>478</v>
      </c>
      <c r="D132" s="275"/>
      <c r="E132" s="275"/>
      <c r="F132" s="276" t="s">
        <v>467</v>
      </c>
      <c r="G132" s="275"/>
      <c r="H132" s="275" t="s">
        <v>479</v>
      </c>
      <c r="I132" s="275" t="s">
        <v>463</v>
      </c>
      <c r="J132" s="275">
        <v>20</v>
      </c>
      <c r="K132" s="297"/>
    </row>
    <row r="133" spans="2:11" s="1" customFormat="1" ht="15" customHeight="1">
      <c r="B133" s="294"/>
      <c r="C133" s="251" t="s">
        <v>466</v>
      </c>
      <c r="D133" s="251"/>
      <c r="E133" s="251"/>
      <c r="F133" s="272" t="s">
        <v>467</v>
      </c>
      <c r="G133" s="251"/>
      <c r="H133" s="251" t="s">
        <v>501</v>
      </c>
      <c r="I133" s="251" t="s">
        <v>463</v>
      </c>
      <c r="J133" s="251">
        <v>50</v>
      </c>
      <c r="K133" s="297"/>
    </row>
    <row r="134" spans="2:11" s="1" customFormat="1" ht="15" customHeight="1">
      <c r="B134" s="294"/>
      <c r="C134" s="251" t="s">
        <v>480</v>
      </c>
      <c r="D134" s="251"/>
      <c r="E134" s="251"/>
      <c r="F134" s="272" t="s">
        <v>467</v>
      </c>
      <c r="G134" s="251"/>
      <c r="H134" s="251" t="s">
        <v>501</v>
      </c>
      <c r="I134" s="251" t="s">
        <v>463</v>
      </c>
      <c r="J134" s="251">
        <v>50</v>
      </c>
      <c r="K134" s="297"/>
    </row>
    <row r="135" spans="2:11" s="1" customFormat="1" ht="15" customHeight="1">
      <c r="B135" s="294"/>
      <c r="C135" s="251" t="s">
        <v>486</v>
      </c>
      <c r="D135" s="251"/>
      <c r="E135" s="251"/>
      <c r="F135" s="272" t="s">
        <v>467</v>
      </c>
      <c r="G135" s="251"/>
      <c r="H135" s="251" t="s">
        <v>501</v>
      </c>
      <c r="I135" s="251" t="s">
        <v>463</v>
      </c>
      <c r="J135" s="251">
        <v>50</v>
      </c>
      <c r="K135" s="297"/>
    </row>
    <row r="136" spans="2:11" s="1" customFormat="1" ht="15" customHeight="1">
      <c r="B136" s="294"/>
      <c r="C136" s="251" t="s">
        <v>488</v>
      </c>
      <c r="D136" s="251"/>
      <c r="E136" s="251"/>
      <c r="F136" s="272" t="s">
        <v>467</v>
      </c>
      <c r="G136" s="251"/>
      <c r="H136" s="251" t="s">
        <v>501</v>
      </c>
      <c r="I136" s="251" t="s">
        <v>463</v>
      </c>
      <c r="J136" s="251">
        <v>50</v>
      </c>
      <c r="K136" s="297"/>
    </row>
    <row r="137" spans="2:11" s="1" customFormat="1" ht="15" customHeight="1">
      <c r="B137" s="294"/>
      <c r="C137" s="251" t="s">
        <v>489</v>
      </c>
      <c r="D137" s="251"/>
      <c r="E137" s="251"/>
      <c r="F137" s="272" t="s">
        <v>467</v>
      </c>
      <c r="G137" s="251"/>
      <c r="H137" s="251" t="s">
        <v>514</v>
      </c>
      <c r="I137" s="251" t="s">
        <v>463</v>
      </c>
      <c r="J137" s="251">
        <v>255</v>
      </c>
      <c r="K137" s="297"/>
    </row>
    <row r="138" spans="2:11" s="1" customFormat="1" ht="15" customHeight="1">
      <c r="B138" s="294"/>
      <c r="C138" s="251" t="s">
        <v>491</v>
      </c>
      <c r="D138" s="251"/>
      <c r="E138" s="251"/>
      <c r="F138" s="272" t="s">
        <v>461</v>
      </c>
      <c r="G138" s="251"/>
      <c r="H138" s="251" t="s">
        <v>515</v>
      </c>
      <c r="I138" s="251" t="s">
        <v>493</v>
      </c>
      <c r="J138" s="251"/>
      <c r="K138" s="297"/>
    </row>
    <row r="139" spans="2:11" s="1" customFormat="1" ht="15" customHeight="1">
      <c r="B139" s="294"/>
      <c r="C139" s="251" t="s">
        <v>494</v>
      </c>
      <c r="D139" s="251"/>
      <c r="E139" s="251"/>
      <c r="F139" s="272" t="s">
        <v>461</v>
      </c>
      <c r="G139" s="251"/>
      <c r="H139" s="251" t="s">
        <v>516</v>
      </c>
      <c r="I139" s="251" t="s">
        <v>496</v>
      </c>
      <c r="J139" s="251"/>
      <c r="K139" s="297"/>
    </row>
    <row r="140" spans="2:11" s="1" customFormat="1" ht="15" customHeight="1">
      <c r="B140" s="294"/>
      <c r="C140" s="251" t="s">
        <v>497</v>
      </c>
      <c r="D140" s="251"/>
      <c r="E140" s="251"/>
      <c r="F140" s="272" t="s">
        <v>461</v>
      </c>
      <c r="G140" s="251"/>
      <c r="H140" s="251" t="s">
        <v>497</v>
      </c>
      <c r="I140" s="251" t="s">
        <v>496</v>
      </c>
      <c r="J140" s="251"/>
      <c r="K140" s="297"/>
    </row>
    <row r="141" spans="2:11" s="1" customFormat="1" ht="15" customHeight="1">
      <c r="B141" s="294"/>
      <c r="C141" s="251" t="s">
        <v>38</v>
      </c>
      <c r="D141" s="251"/>
      <c r="E141" s="251"/>
      <c r="F141" s="272" t="s">
        <v>461</v>
      </c>
      <c r="G141" s="251"/>
      <c r="H141" s="251" t="s">
        <v>517</v>
      </c>
      <c r="I141" s="251" t="s">
        <v>496</v>
      </c>
      <c r="J141" s="251"/>
      <c r="K141" s="297"/>
    </row>
    <row r="142" spans="2:11" s="1" customFormat="1" ht="15" customHeight="1">
      <c r="B142" s="294"/>
      <c r="C142" s="251" t="s">
        <v>518</v>
      </c>
      <c r="D142" s="251"/>
      <c r="E142" s="251"/>
      <c r="F142" s="272" t="s">
        <v>461</v>
      </c>
      <c r="G142" s="251"/>
      <c r="H142" s="251" t="s">
        <v>519</v>
      </c>
      <c r="I142" s="251" t="s">
        <v>496</v>
      </c>
      <c r="J142" s="251"/>
      <c r="K142" s="297"/>
    </row>
    <row r="143" spans="2:11" s="1" customFormat="1" ht="15" customHeight="1">
      <c r="B143" s="298"/>
      <c r="C143" s="299"/>
      <c r="D143" s="299"/>
      <c r="E143" s="299"/>
      <c r="F143" s="299"/>
      <c r="G143" s="299"/>
      <c r="H143" s="299"/>
      <c r="I143" s="299"/>
      <c r="J143" s="299"/>
      <c r="K143" s="300"/>
    </row>
    <row r="144" spans="2:11" s="1" customFormat="1" ht="18.75" customHeight="1">
      <c r="B144" s="285"/>
      <c r="C144" s="285"/>
      <c r="D144" s="285"/>
      <c r="E144" s="285"/>
      <c r="F144" s="286"/>
      <c r="G144" s="285"/>
      <c r="H144" s="285"/>
      <c r="I144" s="285"/>
      <c r="J144" s="285"/>
      <c r="K144" s="285"/>
    </row>
    <row r="145" spans="2:11" s="1" customFormat="1" ht="18.75" customHeight="1"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</row>
    <row r="146" spans="2:11" s="1" customFormat="1" ht="7.5" customHeight="1">
      <c r="B146" s="259"/>
      <c r="C146" s="260"/>
      <c r="D146" s="260"/>
      <c r="E146" s="260"/>
      <c r="F146" s="260"/>
      <c r="G146" s="260"/>
      <c r="H146" s="260"/>
      <c r="I146" s="260"/>
      <c r="J146" s="260"/>
      <c r="K146" s="261"/>
    </row>
    <row r="147" spans="2:11" s="1" customFormat="1" ht="45" customHeight="1">
      <c r="B147" s="262"/>
      <c r="C147" s="370" t="s">
        <v>520</v>
      </c>
      <c r="D147" s="370"/>
      <c r="E147" s="370"/>
      <c r="F147" s="370"/>
      <c r="G147" s="370"/>
      <c r="H147" s="370"/>
      <c r="I147" s="370"/>
      <c r="J147" s="370"/>
      <c r="K147" s="263"/>
    </row>
    <row r="148" spans="2:11" s="1" customFormat="1" ht="17.25" customHeight="1">
      <c r="B148" s="262"/>
      <c r="C148" s="264" t="s">
        <v>455</v>
      </c>
      <c r="D148" s="264"/>
      <c r="E148" s="264"/>
      <c r="F148" s="264" t="s">
        <v>456</v>
      </c>
      <c r="G148" s="265"/>
      <c r="H148" s="264" t="s">
        <v>54</v>
      </c>
      <c r="I148" s="264" t="s">
        <v>57</v>
      </c>
      <c r="J148" s="264" t="s">
        <v>457</v>
      </c>
      <c r="K148" s="263"/>
    </row>
    <row r="149" spans="2:11" s="1" customFormat="1" ht="17.25" customHeight="1">
      <c r="B149" s="262"/>
      <c r="C149" s="266" t="s">
        <v>458</v>
      </c>
      <c r="D149" s="266"/>
      <c r="E149" s="266"/>
      <c r="F149" s="267" t="s">
        <v>459</v>
      </c>
      <c r="G149" s="268"/>
      <c r="H149" s="266"/>
      <c r="I149" s="266"/>
      <c r="J149" s="266" t="s">
        <v>460</v>
      </c>
      <c r="K149" s="263"/>
    </row>
    <row r="150" spans="2:11" s="1" customFormat="1" ht="5.25" customHeight="1">
      <c r="B150" s="274"/>
      <c r="C150" s="269"/>
      <c r="D150" s="269"/>
      <c r="E150" s="269"/>
      <c r="F150" s="269"/>
      <c r="G150" s="270"/>
      <c r="H150" s="269"/>
      <c r="I150" s="269"/>
      <c r="J150" s="269"/>
      <c r="K150" s="297"/>
    </row>
    <row r="151" spans="2:11" s="1" customFormat="1" ht="15" customHeight="1">
      <c r="B151" s="274"/>
      <c r="C151" s="301" t="s">
        <v>464</v>
      </c>
      <c r="D151" s="251"/>
      <c r="E151" s="251"/>
      <c r="F151" s="302" t="s">
        <v>461</v>
      </c>
      <c r="G151" s="251"/>
      <c r="H151" s="301" t="s">
        <v>501</v>
      </c>
      <c r="I151" s="301" t="s">
        <v>463</v>
      </c>
      <c r="J151" s="301">
        <v>120</v>
      </c>
      <c r="K151" s="297"/>
    </row>
    <row r="152" spans="2:11" s="1" customFormat="1" ht="15" customHeight="1">
      <c r="B152" s="274"/>
      <c r="C152" s="301" t="s">
        <v>510</v>
      </c>
      <c r="D152" s="251"/>
      <c r="E152" s="251"/>
      <c r="F152" s="302" t="s">
        <v>461</v>
      </c>
      <c r="G152" s="251"/>
      <c r="H152" s="301" t="s">
        <v>521</v>
      </c>
      <c r="I152" s="301" t="s">
        <v>463</v>
      </c>
      <c r="J152" s="301" t="s">
        <v>512</v>
      </c>
      <c r="K152" s="297"/>
    </row>
    <row r="153" spans="2:11" s="1" customFormat="1" ht="15" customHeight="1">
      <c r="B153" s="274"/>
      <c r="C153" s="301" t="s">
        <v>409</v>
      </c>
      <c r="D153" s="251"/>
      <c r="E153" s="251"/>
      <c r="F153" s="302" t="s">
        <v>461</v>
      </c>
      <c r="G153" s="251"/>
      <c r="H153" s="301" t="s">
        <v>522</v>
      </c>
      <c r="I153" s="301" t="s">
        <v>463</v>
      </c>
      <c r="J153" s="301" t="s">
        <v>512</v>
      </c>
      <c r="K153" s="297"/>
    </row>
    <row r="154" spans="2:11" s="1" customFormat="1" ht="15" customHeight="1">
      <c r="B154" s="274"/>
      <c r="C154" s="301" t="s">
        <v>466</v>
      </c>
      <c r="D154" s="251"/>
      <c r="E154" s="251"/>
      <c r="F154" s="302" t="s">
        <v>467</v>
      </c>
      <c r="G154" s="251"/>
      <c r="H154" s="301" t="s">
        <v>501</v>
      </c>
      <c r="I154" s="301" t="s">
        <v>463</v>
      </c>
      <c r="J154" s="301">
        <v>50</v>
      </c>
      <c r="K154" s="297"/>
    </row>
    <row r="155" spans="2:11" s="1" customFormat="1" ht="15" customHeight="1">
      <c r="B155" s="274"/>
      <c r="C155" s="301" t="s">
        <v>469</v>
      </c>
      <c r="D155" s="251"/>
      <c r="E155" s="251"/>
      <c r="F155" s="302" t="s">
        <v>461</v>
      </c>
      <c r="G155" s="251"/>
      <c r="H155" s="301" t="s">
        <v>501</v>
      </c>
      <c r="I155" s="301" t="s">
        <v>471</v>
      </c>
      <c r="J155" s="301"/>
      <c r="K155" s="297"/>
    </row>
    <row r="156" spans="2:11" s="1" customFormat="1" ht="15" customHeight="1">
      <c r="B156" s="274"/>
      <c r="C156" s="301" t="s">
        <v>480</v>
      </c>
      <c r="D156" s="251"/>
      <c r="E156" s="251"/>
      <c r="F156" s="302" t="s">
        <v>467</v>
      </c>
      <c r="G156" s="251"/>
      <c r="H156" s="301" t="s">
        <v>501</v>
      </c>
      <c r="I156" s="301" t="s">
        <v>463</v>
      </c>
      <c r="J156" s="301">
        <v>50</v>
      </c>
      <c r="K156" s="297"/>
    </row>
    <row r="157" spans="2:11" s="1" customFormat="1" ht="15" customHeight="1">
      <c r="B157" s="274"/>
      <c r="C157" s="301" t="s">
        <v>488</v>
      </c>
      <c r="D157" s="251"/>
      <c r="E157" s="251"/>
      <c r="F157" s="302" t="s">
        <v>467</v>
      </c>
      <c r="G157" s="251"/>
      <c r="H157" s="301" t="s">
        <v>501</v>
      </c>
      <c r="I157" s="301" t="s">
        <v>463</v>
      </c>
      <c r="J157" s="301">
        <v>50</v>
      </c>
      <c r="K157" s="297"/>
    </row>
    <row r="158" spans="2:11" s="1" customFormat="1" ht="15" customHeight="1">
      <c r="B158" s="274"/>
      <c r="C158" s="301" t="s">
        <v>486</v>
      </c>
      <c r="D158" s="251"/>
      <c r="E158" s="251"/>
      <c r="F158" s="302" t="s">
        <v>467</v>
      </c>
      <c r="G158" s="251"/>
      <c r="H158" s="301" t="s">
        <v>501</v>
      </c>
      <c r="I158" s="301" t="s">
        <v>463</v>
      </c>
      <c r="J158" s="301">
        <v>50</v>
      </c>
      <c r="K158" s="297"/>
    </row>
    <row r="159" spans="2:11" s="1" customFormat="1" ht="15" customHeight="1">
      <c r="B159" s="274"/>
      <c r="C159" s="301" t="s">
        <v>96</v>
      </c>
      <c r="D159" s="251"/>
      <c r="E159" s="251"/>
      <c r="F159" s="302" t="s">
        <v>461</v>
      </c>
      <c r="G159" s="251"/>
      <c r="H159" s="301" t="s">
        <v>523</v>
      </c>
      <c r="I159" s="301" t="s">
        <v>463</v>
      </c>
      <c r="J159" s="301" t="s">
        <v>524</v>
      </c>
      <c r="K159" s="297"/>
    </row>
    <row r="160" spans="2:11" s="1" customFormat="1" ht="15" customHeight="1">
      <c r="B160" s="274"/>
      <c r="C160" s="301" t="s">
        <v>525</v>
      </c>
      <c r="D160" s="251"/>
      <c r="E160" s="251"/>
      <c r="F160" s="302" t="s">
        <v>461</v>
      </c>
      <c r="G160" s="251"/>
      <c r="H160" s="301" t="s">
        <v>526</v>
      </c>
      <c r="I160" s="301" t="s">
        <v>496</v>
      </c>
      <c r="J160" s="301"/>
      <c r="K160" s="297"/>
    </row>
    <row r="161" spans="2:11" s="1" customFormat="1" ht="15" customHeight="1">
      <c r="B161" s="303"/>
      <c r="C161" s="283"/>
      <c r="D161" s="283"/>
      <c r="E161" s="283"/>
      <c r="F161" s="283"/>
      <c r="G161" s="283"/>
      <c r="H161" s="283"/>
      <c r="I161" s="283"/>
      <c r="J161" s="283"/>
      <c r="K161" s="304"/>
    </row>
    <row r="162" spans="2:11" s="1" customFormat="1" ht="18.75" customHeight="1">
      <c r="B162" s="285"/>
      <c r="C162" s="295"/>
      <c r="D162" s="295"/>
      <c r="E162" s="295"/>
      <c r="F162" s="305"/>
      <c r="G162" s="295"/>
      <c r="H162" s="295"/>
      <c r="I162" s="295"/>
      <c r="J162" s="295"/>
      <c r="K162" s="285"/>
    </row>
    <row r="163" spans="2:11" s="1" customFormat="1" ht="18.75" customHeight="1"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371" t="s">
        <v>527</v>
      </c>
      <c r="D165" s="371"/>
      <c r="E165" s="371"/>
      <c r="F165" s="371"/>
      <c r="G165" s="371"/>
      <c r="H165" s="371"/>
      <c r="I165" s="371"/>
      <c r="J165" s="371"/>
      <c r="K165" s="244"/>
    </row>
    <row r="166" spans="2:11" s="1" customFormat="1" ht="17.25" customHeight="1">
      <c r="B166" s="243"/>
      <c r="C166" s="264" t="s">
        <v>455</v>
      </c>
      <c r="D166" s="264"/>
      <c r="E166" s="264"/>
      <c r="F166" s="264" t="s">
        <v>456</v>
      </c>
      <c r="G166" s="306"/>
      <c r="H166" s="307" t="s">
        <v>54</v>
      </c>
      <c r="I166" s="307" t="s">
        <v>57</v>
      </c>
      <c r="J166" s="264" t="s">
        <v>457</v>
      </c>
      <c r="K166" s="244"/>
    </row>
    <row r="167" spans="2:11" s="1" customFormat="1" ht="17.25" customHeight="1">
      <c r="B167" s="245"/>
      <c r="C167" s="266" t="s">
        <v>458</v>
      </c>
      <c r="D167" s="266"/>
      <c r="E167" s="266"/>
      <c r="F167" s="267" t="s">
        <v>459</v>
      </c>
      <c r="G167" s="308"/>
      <c r="H167" s="309"/>
      <c r="I167" s="309"/>
      <c r="J167" s="266" t="s">
        <v>460</v>
      </c>
      <c r="K167" s="246"/>
    </row>
    <row r="168" spans="2:11" s="1" customFormat="1" ht="5.25" customHeight="1">
      <c r="B168" s="274"/>
      <c r="C168" s="269"/>
      <c r="D168" s="269"/>
      <c r="E168" s="269"/>
      <c r="F168" s="269"/>
      <c r="G168" s="270"/>
      <c r="H168" s="269"/>
      <c r="I168" s="269"/>
      <c r="J168" s="269"/>
      <c r="K168" s="297"/>
    </row>
    <row r="169" spans="2:11" s="1" customFormat="1" ht="15" customHeight="1">
      <c r="B169" s="274"/>
      <c r="C169" s="251" t="s">
        <v>464</v>
      </c>
      <c r="D169" s="251"/>
      <c r="E169" s="251"/>
      <c r="F169" s="272" t="s">
        <v>461</v>
      </c>
      <c r="G169" s="251"/>
      <c r="H169" s="251" t="s">
        <v>501</v>
      </c>
      <c r="I169" s="251" t="s">
        <v>463</v>
      </c>
      <c r="J169" s="251">
        <v>120</v>
      </c>
      <c r="K169" s="297"/>
    </row>
    <row r="170" spans="2:11" s="1" customFormat="1" ht="15" customHeight="1">
      <c r="B170" s="274"/>
      <c r="C170" s="251" t="s">
        <v>510</v>
      </c>
      <c r="D170" s="251"/>
      <c r="E170" s="251"/>
      <c r="F170" s="272" t="s">
        <v>461</v>
      </c>
      <c r="G170" s="251"/>
      <c r="H170" s="251" t="s">
        <v>511</v>
      </c>
      <c r="I170" s="251" t="s">
        <v>463</v>
      </c>
      <c r="J170" s="251" t="s">
        <v>512</v>
      </c>
      <c r="K170" s="297"/>
    </row>
    <row r="171" spans="2:11" s="1" customFormat="1" ht="15" customHeight="1">
      <c r="B171" s="274"/>
      <c r="C171" s="251" t="s">
        <v>409</v>
      </c>
      <c r="D171" s="251"/>
      <c r="E171" s="251"/>
      <c r="F171" s="272" t="s">
        <v>461</v>
      </c>
      <c r="G171" s="251"/>
      <c r="H171" s="251" t="s">
        <v>528</v>
      </c>
      <c r="I171" s="251" t="s">
        <v>463</v>
      </c>
      <c r="J171" s="251" t="s">
        <v>512</v>
      </c>
      <c r="K171" s="297"/>
    </row>
    <row r="172" spans="2:11" s="1" customFormat="1" ht="15" customHeight="1">
      <c r="B172" s="274"/>
      <c r="C172" s="251" t="s">
        <v>466</v>
      </c>
      <c r="D172" s="251"/>
      <c r="E172" s="251"/>
      <c r="F172" s="272" t="s">
        <v>467</v>
      </c>
      <c r="G172" s="251"/>
      <c r="H172" s="251" t="s">
        <v>528</v>
      </c>
      <c r="I172" s="251" t="s">
        <v>463</v>
      </c>
      <c r="J172" s="251">
        <v>50</v>
      </c>
      <c r="K172" s="297"/>
    </row>
    <row r="173" spans="2:11" s="1" customFormat="1" ht="15" customHeight="1">
      <c r="B173" s="274"/>
      <c r="C173" s="251" t="s">
        <v>469</v>
      </c>
      <c r="D173" s="251"/>
      <c r="E173" s="251"/>
      <c r="F173" s="272" t="s">
        <v>461</v>
      </c>
      <c r="G173" s="251"/>
      <c r="H173" s="251" t="s">
        <v>528</v>
      </c>
      <c r="I173" s="251" t="s">
        <v>471</v>
      </c>
      <c r="J173" s="251"/>
      <c r="K173" s="297"/>
    </row>
    <row r="174" spans="2:11" s="1" customFormat="1" ht="15" customHeight="1">
      <c r="B174" s="274"/>
      <c r="C174" s="251" t="s">
        <v>480</v>
      </c>
      <c r="D174" s="251"/>
      <c r="E174" s="251"/>
      <c r="F174" s="272" t="s">
        <v>467</v>
      </c>
      <c r="G174" s="251"/>
      <c r="H174" s="251" t="s">
        <v>528</v>
      </c>
      <c r="I174" s="251" t="s">
        <v>463</v>
      </c>
      <c r="J174" s="251">
        <v>50</v>
      </c>
      <c r="K174" s="297"/>
    </row>
    <row r="175" spans="2:11" s="1" customFormat="1" ht="15" customHeight="1">
      <c r="B175" s="274"/>
      <c r="C175" s="251" t="s">
        <v>488</v>
      </c>
      <c r="D175" s="251"/>
      <c r="E175" s="251"/>
      <c r="F175" s="272" t="s">
        <v>467</v>
      </c>
      <c r="G175" s="251"/>
      <c r="H175" s="251" t="s">
        <v>528</v>
      </c>
      <c r="I175" s="251" t="s">
        <v>463</v>
      </c>
      <c r="J175" s="251">
        <v>50</v>
      </c>
      <c r="K175" s="297"/>
    </row>
    <row r="176" spans="2:11" s="1" customFormat="1" ht="15" customHeight="1">
      <c r="B176" s="274"/>
      <c r="C176" s="251" t="s">
        <v>486</v>
      </c>
      <c r="D176" s="251"/>
      <c r="E176" s="251"/>
      <c r="F176" s="272" t="s">
        <v>467</v>
      </c>
      <c r="G176" s="251"/>
      <c r="H176" s="251" t="s">
        <v>528</v>
      </c>
      <c r="I176" s="251" t="s">
        <v>463</v>
      </c>
      <c r="J176" s="251">
        <v>50</v>
      </c>
      <c r="K176" s="297"/>
    </row>
    <row r="177" spans="2:11" s="1" customFormat="1" ht="15" customHeight="1">
      <c r="B177" s="274"/>
      <c r="C177" s="251" t="s">
        <v>108</v>
      </c>
      <c r="D177" s="251"/>
      <c r="E177" s="251"/>
      <c r="F177" s="272" t="s">
        <v>461</v>
      </c>
      <c r="G177" s="251"/>
      <c r="H177" s="251" t="s">
        <v>529</v>
      </c>
      <c r="I177" s="251" t="s">
        <v>530</v>
      </c>
      <c r="J177" s="251"/>
      <c r="K177" s="297"/>
    </row>
    <row r="178" spans="2:11" s="1" customFormat="1" ht="15" customHeight="1">
      <c r="B178" s="274"/>
      <c r="C178" s="251" t="s">
        <v>57</v>
      </c>
      <c r="D178" s="251"/>
      <c r="E178" s="251"/>
      <c r="F178" s="272" t="s">
        <v>461</v>
      </c>
      <c r="G178" s="251"/>
      <c r="H178" s="251" t="s">
        <v>531</v>
      </c>
      <c r="I178" s="251" t="s">
        <v>532</v>
      </c>
      <c r="J178" s="251">
        <v>1</v>
      </c>
      <c r="K178" s="297"/>
    </row>
    <row r="179" spans="2:11" s="1" customFormat="1" ht="15" customHeight="1">
      <c r="B179" s="274"/>
      <c r="C179" s="251" t="s">
        <v>53</v>
      </c>
      <c r="D179" s="251"/>
      <c r="E179" s="251"/>
      <c r="F179" s="272" t="s">
        <v>461</v>
      </c>
      <c r="G179" s="251"/>
      <c r="H179" s="251" t="s">
        <v>533</v>
      </c>
      <c r="I179" s="251" t="s">
        <v>463</v>
      </c>
      <c r="J179" s="251">
        <v>20</v>
      </c>
      <c r="K179" s="297"/>
    </row>
    <row r="180" spans="2:11" s="1" customFormat="1" ht="15" customHeight="1">
      <c r="B180" s="274"/>
      <c r="C180" s="251" t="s">
        <v>54</v>
      </c>
      <c r="D180" s="251"/>
      <c r="E180" s="251"/>
      <c r="F180" s="272" t="s">
        <v>461</v>
      </c>
      <c r="G180" s="251"/>
      <c r="H180" s="251" t="s">
        <v>534</v>
      </c>
      <c r="I180" s="251" t="s">
        <v>463</v>
      </c>
      <c r="J180" s="251">
        <v>255</v>
      </c>
      <c r="K180" s="297"/>
    </row>
    <row r="181" spans="2:11" s="1" customFormat="1" ht="15" customHeight="1">
      <c r="B181" s="274"/>
      <c r="C181" s="251" t="s">
        <v>109</v>
      </c>
      <c r="D181" s="251"/>
      <c r="E181" s="251"/>
      <c r="F181" s="272" t="s">
        <v>461</v>
      </c>
      <c r="G181" s="251"/>
      <c r="H181" s="251" t="s">
        <v>425</v>
      </c>
      <c r="I181" s="251" t="s">
        <v>463</v>
      </c>
      <c r="J181" s="251">
        <v>10</v>
      </c>
      <c r="K181" s="297"/>
    </row>
    <row r="182" spans="2:11" s="1" customFormat="1" ht="15" customHeight="1">
      <c r="B182" s="274"/>
      <c r="C182" s="251" t="s">
        <v>110</v>
      </c>
      <c r="D182" s="251"/>
      <c r="E182" s="251"/>
      <c r="F182" s="272" t="s">
        <v>461</v>
      </c>
      <c r="G182" s="251"/>
      <c r="H182" s="251" t="s">
        <v>535</v>
      </c>
      <c r="I182" s="251" t="s">
        <v>496</v>
      </c>
      <c r="J182" s="251"/>
      <c r="K182" s="297"/>
    </row>
    <row r="183" spans="2:11" s="1" customFormat="1" ht="15" customHeight="1">
      <c r="B183" s="274"/>
      <c r="C183" s="251" t="s">
        <v>536</v>
      </c>
      <c r="D183" s="251"/>
      <c r="E183" s="251"/>
      <c r="F183" s="272" t="s">
        <v>461</v>
      </c>
      <c r="G183" s="251"/>
      <c r="H183" s="251" t="s">
        <v>537</v>
      </c>
      <c r="I183" s="251" t="s">
        <v>496</v>
      </c>
      <c r="J183" s="251"/>
      <c r="K183" s="297"/>
    </row>
    <row r="184" spans="2:11" s="1" customFormat="1" ht="15" customHeight="1">
      <c r="B184" s="274"/>
      <c r="C184" s="251" t="s">
        <v>525</v>
      </c>
      <c r="D184" s="251"/>
      <c r="E184" s="251"/>
      <c r="F184" s="272" t="s">
        <v>461</v>
      </c>
      <c r="G184" s="251"/>
      <c r="H184" s="251" t="s">
        <v>538</v>
      </c>
      <c r="I184" s="251" t="s">
        <v>496</v>
      </c>
      <c r="J184" s="251"/>
      <c r="K184" s="297"/>
    </row>
    <row r="185" spans="2:11" s="1" customFormat="1" ht="15" customHeight="1">
      <c r="B185" s="274"/>
      <c r="C185" s="251" t="s">
        <v>112</v>
      </c>
      <c r="D185" s="251"/>
      <c r="E185" s="251"/>
      <c r="F185" s="272" t="s">
        <v>467</v>
      </c>
      <c r="G185" s="251"/>
      <c r="H185" s="251" t="s">
        <v>539</v>
      </c>
      <c r="I185" s="251" t="s">
        <v>463</v>
      </c>
      <c r="J185" s="251">
        <v>50</v>
      </c>
      <c r="K185" s="297"/>
    </row>
    <row r="186" spans="2:11" s="1" customFormat="1" ht="15" customHeight="1">
      <c r="B186" s="274"/>
      <c r="C186" s="251" t="s">
        <v>540</v>
      </c>
      <c r="D186" s="251"/>
      <c r="E186" s="251"/>
      <c r="F186" s="272" t="s">
        <v>467</v>
      </c>
      <c r="G186" s="251"/>
      <c r="H186" s="251" t="s">
        <v>541</v>
      </c>
      <c r="I186" s="251" t="s">
        <v>542</v>
      </c>
      <c r="J186" s="251"/>
      <c r="K186" s="297"/>
    </row>
    <row r="187" spans="2:11" s="1" customFormat="1" ht="15" customHeight="1">
      <c r="B187" s="274"/>
      <c r="C187" s="251" t="s">
        <v>543</v>
      </c>
      <c r="D187" s="251"/>
      <c r="E187" s="251"/>
      <c r="F187" s="272" t="s">
        <v>467</v>
      </c>
      <c r="G187" s="251"/>
      <c r="H187" s="251" t="s">
        <v>544</v>
      </c>
      <c r="I187" s="251" t="s">
        <v>542</v>
      </c>
      <c r="J187" s="251"/>
      <c r="K187" s="297"/>
    </row>
    <row r="188" spans="2:11" s="1" customFormat="1" ht="15" customHeight="1">
      <c r="B188" s="274"/>
      <c r="C188" s="251" t="s">
        <v>545</v>
      </c>
      <c r="D188" s="251"/>
      <c r="E188" s="251"/>
      <c r="F188" s="272" t="s">
        <v>467</v>
      </c>
      <c r="G188" s="251"/>
      <c r="H188" s="251" t="s">
        <v>546</v>
      </c>
      <c r="I188" s="251" t="s">
        <v>542</v>
      </c>
      <c r="J188" s="251"/>
      <c r="K188" s="297"/>
    </row>
    <row r="189" spans="2:11" s="1" customFormat="1" ht="15" customHeight="1">
      <c r="B189" s="274"/>
      <c r="C189" s="310" t="s">
        <v>547</v>
      </c>
      <c r="D189" s="251"/>
      <c r="E189" s="251"/>
      <c r="F189" s="272" t="s">
        <v>467</v>
      </c>
      <c r="G189" s="251"/>
      <c r="H189" s="251" t="s">
        <v>548</v>
      </c>
      <c r="I189" s="251" t="s">
        <v>549</v>
      </c>
      <c r="J189" s="311" t="s">
        <v>550</v>
      </c>
      <c r="K189" s="297"/>
    </row>
    <row r="190" spans="2:11" s="1" customFormat="1" ht="15" customHeight="1">
      <c r="B190" s="274"/>
      <c r="C190" s="310" t="s">
        <v>42</v>
      </c>
      <c r="D190" s="251"/>
      <c r="E190" s="251"/>
      <c r="F190" s="272" t="s">
        <v>461</v>
      </c>
      <c r="G190" s="251"/>
      <c r="H190" s="248" t="s">
        <v>551</v>
      </c>
      <c r="I190" s="251" t="s">
        <v>552</v>
      </c>
      <c r="J190" s="251"/>
      <c r="K190" s="297"/>
    </row>
    <row r="191" spans="2:11" s="1" customFormat="1" ht="15" customHeight="1">
      <c r="B191" s="274"/>
      <c r="C191" s="310" t="s">
        <v>553</v>
      </c>
      <c r="D191" s="251"/>
      <c r="E191" s="251"/>
      <c r="F191" s="272" t="s">
        <v>461</v>
      </c>
      <c r="G191" s="251"/>
      <c r="H191" s="251" t="s">
        <v>554</v>
      </c>
      <c r="I191" s="251" t="s">
        <v>496</v>
      </c>
      <c r="J191" s="251"/>
      <c r="K191" s="297"/>
    </row>
    <row r="192" spans="2:11" s="1" customFormat="1" ht="15" customHeight="1">
      <c r="B192" s="274"/>
      <c r="C192" s="310" t="s">
        <v>555</v>
      </c>
      <c r="D192" s="251"/>
      <c r="E192" s="251"/>
      <c r="F192" s="272" t="s">
        <v>461</v>
      </c>
      <c r="G192" s="251"/>
      <c r="H192" s="251" t="s">
        <v>556</v>
      </c>
      <c r="I192" s="251" t="s">
        <v>496</v>
      </c>
      <c r="J192" s="251"/>
      <c r="K192" s="297"/>
    </row>
    <row r="193" spans="2:11" s="1" customFormat="1" ht="15" customHeight="1">
      <c r="B193" s="274"/>
      <c r="C193" s="310" t="s">
        <v>557</v>
      </c>
      <c r="D193" s="251"/>
      <c r="E193" s="251"/>
      <c r="F193" s="272" t="s">
        <v>467</v>
      </c>
      <c r="G193" s="251"/>
      <c r="H193" s="251" t="s">
        <v>558</v>
      </c>
      <c r="I193" s="251" t="s">
        <v>496</v>
      </c>
      <c r="J193" s="251"/>
      <c r="K193" s="297"/>
    </row>
    <row r="194" spans="2:11" s="1" customFormat="1" ht="15" customHeight="1">
      <c r="B194" s="303"/>
      <c r="C194" s="312"/>
      <c r="D194" s="283"/>
      <c r="E194" s="283"/>
      <c r="F194" s="283"/>
      <c r="G194" s="283"/>
      <c r="H194" s="283"/>
      <c r="I194" s="283"/>
      <c r="J194" s="283"/>
      <c r="K194" s="304"/>
    </row>
    <row r="195" spans="2:11" s="1" customFormat="1" ht="18.75" customHeight="1">
      <c r="B195" s="285"/>
      <c r="C195" s="295"/>
      <c r="D195" s="295"/>
      <c r="E195" s="295"/>
      <c r="F195" s="305"/>
      <c r="G195" s="295"/>
      <c r="H195" s="295"/>
      <c r="I195" s="295"/>
      <c r="J195" s="295"/>
      <c r="K195" s="285"/>
    </row>
    <row r="196" spans="2:11" s="1" customFormat="1" ht="18.75" customHeight="1">
      <c r="B196" s="285"/>
      <c r="C196" s="295"/>
      <c r="D196" s="295"/>
      <c r="E196" s="295"/>
      <c r="F196" s="305"/>
      <c r="G196" s="295"/>
      <c r="H196" s="295"/>
      <c r="I196" s="295"/>
      <c r="J196" s="295"/>
      <c r="K196" s="285"/>
    </row>
    <row r="197" spans="2:11" s="1" customFormat="1" ht="18.75" customHeight="1"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</row>
    <row r="198" spans="2:11" s="1" customFormat="1" ht="13.5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371" t="s">
        <v>559</v>
      </c>
      <c r="D199" s="371"/>
      <c r="E199" s="371"/>
      <c r="F199" s="371"/>
      <c r="G199" s="371"/>
      <c r="H199" s="371"/>
      <c r="I199" s="371"/>
      <c r="J199" s="371"/>
      <c r="K199" s="244"/>
    </row>
    <row r="200" spans="2:11" s="1" customFormat="1" ht="25.5" customHeight="1">
      <c r="B200" s="243"/>
      <c r="C200" s="313" t="s">
        <v>560</v>
      </c>
      <c r="D200" s="313"/>
      <c r="E200" s="313"/>
      <c r="F200" s="313" t="s">
        <v>561</v>
      </c>
      <c r="G200" s="314"/>
      <c r="H200" s="372" t="s">
        <v>562</v>
      </c>
      <c r="I200" s="372"/>
      <c r="J200" s="372"/>
      <c r="K200" s="244"/>
    </row>
    <row r="201" spans="2:11" s="1" customFormat="1" ht="5.25" customHeight="1">
      <c r="B201" s="274"/>
      <c r="C201" s="269"/>
      <c r="D201" s="269"/>
      <c r="E201" s="269"/>
      <c r="F201" s="269"/>
      <c r="G201" s="295"/>
      <c r="H201" s="269"/>
      <c r="I201" s="269"/>
      <c r="J201" s="269"/>
      <c r="K201" s="297"/>
    </row>
    <row r="202" spans="2:11" s="1" customFormat="1" ht="15" customHeight="1">
      <c r="B202" s="274"/>
      <c r="C202" s="251" t="s">
        <v>552</v>
      </c>
      <c r="D202" s="251"/>
      <c r="E202" s="251"/>
      <c r="F202" s="272" t="s">
        <v>43</v>
      </c>
      <c r="G202" s="251"/>
      <c r="H202" s="373" t="s">
        <v>563</v>
      </c>
      <c r="I202" s="373"/>
      <c r="J202" s="373"/>
      <c r="K202" s="297"/>
    </row>
    <row r="203" spans="2:11" s="1" customFormat="1" ht="15" customHeight="1">
      <c r="B203" s="274"/>
      <c r="C203" s="251"/>
      <c r="D203" s="251"/>
      <c r="E203" s="251"/>
      <c r="F203" s="272" t="s">
        <v>44</v>
      </c>
      <c r="G203" s="251"/>
      <c r="H203" s="373" t="s">
        <v>564</v>
      </c>
      <c r="I203" s="373"/>
      <c r="J203" s="373"/>
      <c r="K203" s="297"/>
    </row>
    <row r="204" spans="2:11" s="1" customFormat="1" ht="15" customHeight="1">
      <c r="B204" s="274"/>
      <c r="C204" s="251"/>
      <c r="D204" s="251"/>
      <c r="E204" s="251"/>
      <c r="F204" s="272" t="s">
        <v>47</v>
      </c>
      <c r="G204" s="251"/>
      <c r="H204" s="373" t="s">
        <v>565</v>
      </c>
      <c r="I204" s="373"/>
      <c r="J204" s="373"/>
      <c r="K204" s="297"/>
    </row>
    <row r="205" spans="2:11" s="1" customFormat="1" ht="15" customHeight="1">
      <c r="B205" s="274"/>
      <c r="C205" s="251"/>
      <c r="D205" s="251"/>
      <c r="E205" s="251"/>
      <c r="F205" s="272" t="s">
        <v>45</v>
      </c>
      <c r="G205" s="251"/>
      <c r="H205" s="373" t="s">
        <v>566</v>
      </c>
      <c r="I205" s="373"/>
      <c r="J205" s="373"/>
      <c r="K205" s="297"/>
    </row>
    <row r="206" spans="2:11" s="1" customFormat="1" ht="15" customHeight="1">
      <c r="B206" s="274"/>
      <c r="C206" s="251"/>
      <c r="D206" s="251"/>
      <c r="E206" s="251"/>
      <c r="F206" s="272" t="s">
        <v>46</v>
      </c>
      <c r="G206" s="251"/>
      <c r="H206" s="373" t="s">
        <v>567</v>
      </c>
      <c r="I206" s="373"/>
      <c r="J206" s="373"/>
      <c r="K206" s="297"/>
    </row>
    <row r="207" spans="2:11" s="1" customFormat="1" ht="15" customHeight="1">
      <c r="B207" s="274"/>
      <c r="C207" s="251"/>
      <c r="D207" s="251"/>
      <c r="E207" s="251"/>
      <c r="F207" s="272"/>
      <c r="G207" s="251"/>
      <c r="H207" s="251"/>
      <c r="I207" s="251"/>
      <c r="J207" s="251"/>
      <c r="K207" s="297"/>
    </row>
    <row r="208" spans="2:11" s="1" customFormat="1" ht="15" customHeight="1">
      <c r="B208" s="274"/>
      <c r="C208" s="251" t="s">
        <v>508</v>
      </c>
      <c r="D208" s="251"/>
      <c r="E208" s="251"/>
      <c r="F208" s="272" t="s">
        <v>79</v>
      </c>
      <c r="G208" s="251"/>
      <c r="H208" s="373" t="s">
        <v>568</v>
      </c>
      <c r="I208" s="373"/>
      <c r="J208" s="373"/>
      <c r="K208" s="297"/>
    </row>
    <row r="209" spans="2:11" s="1" customFormat="1" ht="15" customHeight="1">
      <c r="B209" s="274"/>
      <c r="C209" s="251"/>
      <c r="D209" s="251"/>
      <c r="E209" s="251"/>
      <c r="F209" s="272" t="s">
        <v>403</v>
      </c>
      <c r="G209" s="251"/>
      <c r="H209" s="373" t="s">
        <v>404</v>
      </c>
      <c r="I209" s="373"/>
      <c r="J209" s="373"/>
      <c r="K209" s="297"/>
    </row>
    <row r="210" spans="2:11" s="1" customFormat="1" ht="15" customHeight="1">
      <c r="B210" s="274"/>
      <c r="C210" s="251"/>
      <c r="D210" s="251"/>
      <c r="E210" s="251"/>
      <c r="F210" s="272" t="s">
        <v>401</v>
      </c>
      <c r="G210" s="251"/>
      <c r="H210" s="373" t="s">
        <v>569</v>
      </c>
      <c r="I210" s="373"/>
      <c r="J210" s="373"/>
      <c r="K210" s="297"/>
    </row>
    <row r="211" spans="2:11" s="1" customFormat="1" ht="15" customHeight="1">
      <c r="B211" s="315"/>
      <c r="C211" s="251"/>
      <c r="D211" s="251"/>
      <c r="E211" s="251"/>
      <c r="F211" s="272" t="s">
        <v>405</v>
      </c>
      <c r="G211" s="310"/>
      <c r="H211" s="374" t="s">
        <v>406</v>
      </c>
      <c r="I211" s="374"/>
      <c r="J211" s="374"/>
      <c r="K211" s="316"/>
    </row>
    <row r="212" spans="2:11" s="1" customFormat="1" ht="15" customHeight="1">
      <c r="B212" s="315"/>
      <c r="C212" s="251"/>
      <c r="D212" s="251"/>
      <c r="E212" s="251"/>
      <c r="F212" s="272" t="s">
        <v>407</v>
      </c>
      <c r="G212" s="310"/>
      <c r="H212" s="374" t="s">
        <v>570</v>
      </c>
      <c r="I212" s="374"/>
      <c r="J212" s="374"/>
      <c r="K212" s="316"/>
    </row>
    <row r="213" spans="2:11" s="1" customFormat="1" ht="15" customHeight="1">
      <c r="B213" s="315"/>
      <c r="C213" s="251"/>
      <c r="D213" s="251"/>
      <c r="E213" s="251"/>
      <c r="F213" s="272"/>
      <c r="G213" s="310"/>
      <c r="H213" s="301"/>
      <c r="I213" s="301"/>
      <c r="J213" s="301"/>
      <c r="K213" s="316"/>
    </row>
    <row r="214" spans="2:11" s="1" customFormat="1" ht="15" customHeight="1">
      <c r="B214" s="315"/>
      <c r="C214" s="251" t="s">
        <v>532</v>
      </c>
      <c r="D214" s="251"/>
      <c r="E214" s="251"/>
      <c r="F214" s="272">
        <v>1</v>
      </c>
      <c r="G214" s="310"/>
      <c r="H214" s="374" t="s">
        <v>571</v>
      </c>
      <c r="I214" s="374"/>
      <c r="J214" s="374"/>
      <c r="K214" s="316"/>
    </row>
    <row r="215" spans="2:11" s="1" customFormat="1" ht="15" customHeight="1">
      <c r="B215" s="315"/>
      <c r="C215" s="251"/>
      <c r="D215" s="251"/>
      <c r="E215" s="251"/>
      <c r="F215" s="272">
        <v>2</v>
      </c>
      <c r="G215" s="310"/>
      <c r="H215" s="374" t="s">
        <v>572</v>
      </c>
      <c r="I215" s="374"/>
      <c r="J215" s="374"/>
      <c r="K215" s="316"/>
    </row>
    <row r="216" spans="2:11" s="1" customFormat="1" ht="15" customHeight="1">
      <c r="B216" s="315"/>
      <c r="C216" s="251"/>
      <c r="D216" s="251"/>
      <c r="E216" s="251"/>
      <c r="F216" s="272">
        <v>3</v>
      </c>
      <c r="G216" s="310"/>
      <c r="H216" s="374" t="s">
        <v>573</v>
      </c>
      <c r="I216" s="374"/>
      <c r="J216" s="374"/>
      <c r="K216" s="316"/>
    </row>
    <row r="217" spans="2:11" s="1" customFormat="1" ht="15" customHeight="1">
      <c r="B217" s="315"/>
      <c r="C217" s="251"/>
      <c r="D217" s="251"/>
      <c r="E217" s="251"/>
      <c r="F217" s="272">
        <v>4</v>
      </c>
      <c r="G217" s="310"/>
      <c r="H217" s="374" t="s">
        <v>574</v>
      </c>
      <c r="I217" s="374"/>
      <c r="J217" s="374"/>
      <c r="K217" s="316"/>
    </row>
    <row r="218" spans="2:11" s="1" customFormat="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Motlík, Martin</cp:lastModifiedBy>
  <dcterms:created xsi:type="dcterms:W3CDTF">2023-06-05T10:53:35Z</dcterms:created>
  <dcterms:modified xsi:type="dcterms:W3CDTF">2024-03-25T07:29:10Z</dcterms:modified>
  <cp:category/>
  <cp:version/>
  <cp:contentType/>
  <cp:contentStatus/>
</cp:coreProperties>
</file>